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DanielCustodio\OneDrive - GoodBox\Documents\GoodBox Files\New order forms\Bespoke order forms\"/>
    </mc:Choice>
  </mc:AlternateContent>
  <xr:revisionPtr revIDLastSave="0" documentId="8_{56329D75-8819-467C-9F8D-0F933F4F8498}" xr6:coauthVersionLast="47" xr6:coauthVersionMax="47" xr10:uidLastSave="{00000000-0000-0000-0000-000000000000}"/>
  <workbookProtection workbookAlgorithmName="SHA-512" workbookHashValue="uae40kotv4v2amHux61AB+U35aepxwUSEpqlsqJ7FpY0ODpNHJg2pXura4OVQza14fFNafjoRBpOwFy10c2asg==" workbookSaltValue="qWObs2+0ycVZGulPa/arWQ==" workbookSpinCount="100000" lockStructure="1"/>
  <bookViews>
    <workbookView xWindow="-120" yWindow="-120" windowWidth="29040" windowHeight="15840" tabRatio="583" xr2:uid="{4E8D4666-BCF6-497B-BE09-1932E0F14FF1}"/>
  </bookViews>
  <sheets>
    <sheet name="GoodBox Order Form-Lease" sheetId="7" r:id="rId1"/>
    <sheet name="Sheet1" sheetId="10" r:id="rId2"/>
    <sheet name="Pricing" sheetId="9" state="hidden" r:id="rId3"/>
    <sheet name="Data Validation" sheetId="8" state="hidden" r:id="rId4"/>
  </sheets>
  <definedNames>
    <definedName name="Discount_Type">#REF!</definedName>
    <definedName name="Discounts">#REF!</definedName>
    <definedName name="Fees">#REF!</definedName>
    <definedName name="GBM">#REF!</definedName>
    <definedName name="GBX_Mini_Purchase">#REF!</definedName>
    <definedName name="GBXCOREP">#REF!</definedName>
    <definedName name="GBXMINIP">#REF!</definedName>
    <definedName name="Initial_Term">#REF!</definedName>
    <definedName name="ITEM">#REF!</definedName>
    <definedName name="MonthlyFee">#REF!</definedName>
    <definedName name="Name">#REF!</definedName>
    <definedName name="NewAccount">#REF!</definedName>
    <definedName name="Quantity">#REF!</definedName>
    <definedName name="Table4">#REF!</definedName>
    <definedName name="Table5">#REF!</definedName>
    <definedName name="Text10" localSheetId="0">'GoodBox Order Form-Lease'!#REF!</definedName>
    <definedName name="Text11" localSheetId="0">'GoodBox Order Form-Lease'!#REF!</definedName>
    <definedName name="Text13" localSheetId="0">'GoodBox Order Form-Lease'!#REF!</definedName>
    <definedName name="Text20" localSheetId="0">'GoodBox Order Form-Lease'!#REF!</definedName>
    <definedName name="Text27" localSheetId="0">'GoodBox Order Form-Lease'!#REF!</definedName>
    <definedName name="Text28" localSheetId="0">'GoodBox Order Form-Lease'!#REF!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7" l="1"/>
  <c r="D29" i="7"/>
  <c r="E32" i="7" s="1"/>
  <c r="C44" i="7"/>
  <c r="E44" i="7" s="1"/>
  <c r="E45" i="7" s="1"/>
  <c r="D37" i="7"/>
  <c r="E37" i="7" s="1"/>
  <c r="E157" i="8"/>
  <c r="E158" i="8"/>
  <c r="E159" i="8"/>
  <c r="E160" i="8"/>
  <c r="E161" i="8"/>
  <c r="E162" i="8"/>
  <c r="E163" i="8"/>
  <c r="E155" i="8"/>
  <c r="E156" i="8"/>
  <c r="E154" i="8"/>
  <c r="H135" i="8"/>
  <c r="H136" i="8"/>
  <c r="H137" i="8"/>
  <c r="H138" i="8"/>
  <c r="H139" i="8"/>
  <c r="H140" i="8"/>
  <c r="H141" i="8"/>
  <c r="H142" i="8"/>
  <c r="H143" i="8"/>
  <c r="H144" i="8"/>
  <c r="H145" i="8"/>
  <c r="H146" i="8"/>
  <c r="H147" i="8"/>
  <c r="H148" i="8"/>
  <c r="H149" i="8"/>
  <c r="H150" i="8"/>
  <c r="H151" i="8"/>
  <c r="H152" i="8"/>
  <c r="H153" i="8"/>
  <c r="H134" i="8"/>
  <c r="E135" i="8"/>
  <c r="E136" i="8"/>
  <c r="E137" i="8"/>
  <c r="E138" i="8"/>
  <c r="E139" i="8"/>
  <c r="E140" i="8"/>
  <c r="E141" i="8"/>
  <c r="E142" i="8"/>
  <c r="E143" i="8"/>
  <c r="E144" i="8"/>
  <c r="E145" i="8"/>
  <c r="E146" i="8"/>
  <c r="E147" i="8"/>
  <c r="E148" i="8"/>
  <c r="E149" i="8"/>
  <c r="E150" i="8"/>
  <c r="E151" i="8"/>
  <c r="E152" i="8"/>
  <c r="E153" i="8"/>
  <c r="E134" i="8"/>
  <c r="C131" i="8"/>
  <c r="E29" i="7" l="1"/>
  <c r="E30" i="7"/>
  <c r="E31" i="7"/>
  <c r="B51" i="7"/>
  <c r="B50" i="7"/>
  <c r="E38" i="7"/>
  <c r="E33" i="7" l="1"/>
  <c r="B49" i="7" s="1"/>
  <c r="B52" i="7"/>
</calcChain>
</file>

<file path=xl/sharedStrings.xml><?xml version="1.0" encoding="utf-8"?>
<sst xmlns="http://schemas.openxmlformats.org/spreadsheetml/2006/main" count="460" uniqueCount="243">
  <si>
    <t>Order Form: Lease Products</t>
  </si>
  <si>
    <t>Customer note: please complete all light grey fields and sign (we accept eSign).</t>
  </si>
  <si>
    <t xml:space="preserve">Order Date: </t>
  </si>
  <si>
    <t>Enter date dd/mm/yy</t>
  </si>
  <si>
    <t>Customer P.O:</t>
  </si>
  <si>
    <t>If you have a PO enter here</t>
  </si>
  <si>
    <t>Internal Use Only by GoodBox</t>
  </si>
  <si>
    <t>Required Delivery Date</t>
  </si>
  <si>
    <t>Required date for device</t>
  </si>
  <si>
    <t>New Account:</t>
  </si>
  <si>
    <t>Please select</t>
  </si>
  <si>
    <t>Please specify which Branch</t>
  </si>
  <si>
    <t>Account Name:</t>
  </si>
  <si>
    <t>Order Reference:</t>
  </si>
  <si>
    <t>Enter GBx ID</t>
  </si>
  <si>
    <t>Delivery Details</t>
  </si>
  <si>
    <t>Account Reference:</t>
  </si>
  <si>
    <t>GBC-XXXX</t>
  </si>
  <si>
    <t>Organisation Name:</t>
  </si>
  <si>
    <t>Contact Name:</t>
  </si>
  <si>
    <t>Address</t>
  </si>
  <si>
    <t>Contact GoodBox:</t>
  </si>
  <si>
    <t>Town/City:</t>
  </si>
  <si>
    <t>Sales:</t>
  </si>
  <si>
    <t xml:space="preserve">sales@goodbox.com </t>
  </si>
  <si>
    <t>Postcode</t>
  </si>
  <si>
    <t>Customer Support:</t>
  </si>
  <si>
    <t xml:space="preserve">support@goodbox.com </t>
  </si>
  <si>
    <t>Email Address:</t>
  </si>
  <si>
    <t>Accounts:</t>
  </si>
  <si>
    <t xml:space="preserve">accounts@goodbox.com </t>
  </si>
  <si>
    <t>Telephone Number:</t>
  </si>
  <si>
    <t>Address:</t>
  </si>
  <si>
    <t>Unit 21, Greenway Business Centre</t>
  </si>
  <si>
    <t>Harlow</t>
  </si>
  <si>
    <t>Finance Contact:</t>
  </si>
  <si>
    <t>Essex</t>
  </si>
  <si>
    <t xml:space="preserve">Full Name: </t>
  </si>
  <si>
    <t>CM19 5QE</t>
  </si>
  <si>
    <t xml:space="preserve">Email Address: </t>
  </si>
  <si>
    <t xml:space="preserve">Invoice Address: </t>
  </si>
  <si>
    <t>Postcode:</t>
  </si>
  <si>
    <t xml:space="preserve">Phone Number: </t>
  </si>
  <si>
    <t>Please select from the drop down list the number of devices to be leased</t>
  </si>
  <si>
    <t>Upfront Cost</t>
  </si>
  <si>
    <t xml:space="preserve">Cost Per Device </t>
  </si>
  <si>
    <t>Quantity</t>
  </si>
  <si>
    <t>Total</t>
  </si>
  <si>
    <t>GBx Mini Stand</t>
  </si>
  <si>
    <t>GBx Mini Security Lock</t>
  </si>
  <si>
    <t>Artwork</t>
  </si>
  <si>
    <t>Configuration and Delivery (per device)</t>
  </si>
  <si>
    <t>Total one off Upfront Cost</t>
  </si>
  <si>
    <t>Lease</t>
  </si>
  <si>
    <t>Cost Per month</t>
  </si>
  <si>
    <t xml:space="preserve">Total cost per month </t>
  </si>
  <si>
    <t>GBx Mini Lease - 24 months</t>
  </si>
  <si>
    <t>Total Lease Cost</t>
  </si>
  <si>
    <t>How would you like to pay for your lease?</t>
  </si>
  <si>
    <t>Monthly</t>
  </si>
  <si>
    <t>Optional Extra</t>
  </si>
  <si>
    <t xml:space="preserve">Cost </t>
  </si>
  <si>
    <t>Please select Quantity</t>
  </si>
  <si>
    <t>GBx Mini Additional battery</t>
  </si>
  <si>
    <t>Total optional extra Cost</t>
  </si>
  <si>
    <t>Lease Value - 24 Months</t>
  </si>
  <si>
    <t>Total Order Total including VAT</t>
  </si>
  <si>
    <r>
      <t xml:space="preserve">GoodBox Note: </t>
    </r>
    <r>
      <rPr>
        <i/>
        <sz val="11"/>
        <rFont val="Calibri"/>
        <family val="2"/>
      </rPr>
      <t>Thank you for your order, we look forward to working with you.</t>
    </r>
  </si>
  <si>
    <t>Customer Notes / Fundraising Details:</t>
  </si>
  <si>
    <t>Please add any additional comments here.</t>
  </si>
  <si>
    <t>This Order Form is subject to the GoodBox Terms and Conditions, available at www.goodbox.com. Together the Order Form and the Terms and Conditions make up the contract between the Client and GoodBox (the “Contract”).  Save to the extent that it is specified otherwise in the Order Form, the Terms will take precedence. Please note costs are ex VAT unless otherwise stated. By agreeing to this Order Form, you agree to be bound by the Contract. 
* Standard Delivery covers next day from dispatch where possible, for orders over 6 Devices, bespoke delivery options to be discussed.</t>
  </si>
  <si>
    <t>Signed:</t>
  </si>
  <si>
    <t>for and on behalf of client:</t>
  </si>
  <si>
    <t xml:space="preserve">Date: </t>
  </si>
  <si>
    <t xml:space="preserve">Name: </t>
  </si>
  <si>
    <t xml:space="preserve">Position: </t>
  </si>
  <si>
    <t>Please Select</t>
  </si>
  <si>
    <t>Item</t>
  </si>
  <si>
    <t>Standard Price</t>
  </si>
  <si>
    <t>Monthly Fee</t>
  </si>
  <si>
    <t>Delivery per device / accessory</t>
  </si>
  <si>
    <t>Hardware</t>
  </si>
  <si>
    <t>Please select Product</t>
  </si>
  <si>
    <t>GBx Mini</t>
  </si>
  <si>
    <t>GBx Mini with GoodPlate</t>
  </si>
  <si>
    <t>GBx Core</t>
  </si>
  <si>
    <t>(up to 8 units)</t>
  </si>
  <si>
    <t>GBx Podium Original</t>
  </si>
  <si>
    <t xml:space="preserve">GBx Podium with Cashbox </t>
  </si>
  <si>
    <t>GBx Podium with Battery</t>
  </si>
  <si>
    <t>GBx Podium with Cash Box + Battery</t>
  </si>
  <si>
    <t>GBx Integrated</t>
  </si>
  <si>
    <t>Accessories</t>
  </si>
  <si>
    <t>Price</t>
  </si>
  <si>
    <t>Please Select Accessories</t>
  </si>
  <si>
    <t>Security Pack - Compatible with GBx Mini and GBx Core</t>
  </si>
  <si>
    <t>GBx Mini GoodPlate (Excluding GBx Mini Device)</t>
  </si>
  <si>
    <t>GBx Mini Additional Battery</t>
  </si>
  <si>
    <t>GBx Integrated Window Mount</t>
  </si>
  <si>
    <t>Please Select Design Services</t>
  </si>
  <si>
    <t>GBx Core - Standard Artwork Package</t>
  </si>
  <si>
    <t>GBx Core - Advanced Artwork Package</t>
  </si>
  <si>
    <t>GBx Core - Bespoke Artwork Package</t>
  </si>
  <si>
    <t>GBx Core - Default Artwork</t>
  </si>
  <si>
    <t>GBx Core - DIY Artwork</t>
  </si>
  <si>
    <t>GBx Podium - Standard Artwork Package</t>
  </si>
  <si>
    <t>GBx Podium - Advanced Artwork Package</t>
  </si>
  <si>
    <t>GBx Podium - Bespoke Artwork Package</t>
  </si>
  <si>
    <t>GBx Podium - Default Artwork</t>
  </si>
  <si>
    <t xml:space="preserve">Rental </t>
  </si>
  <si>
    <t>Weekly Rental</t>
  </si>
  <si>
    <t>GBx Core - Weekly Rental</t>
  </si>
  <si>
    <t>Leases</t>
  </si>
  <si>
    <t>Monthly Lease</t>
  </si>
  <si>
    <t>Term Length</t>
  </si>
  <si>
    <t>Please select Lease</t>
  </si>
  <si>
    <t>-</t>
  </si>
  <si>
    <t>GBx Mini Lease - 6 months</t>
  </si>
  <si>
    <t>6 months</t>
  </si>
  <si>
    <t>GBx Mini Lease - 12 months</t>
  </si>
  <si>
    <t>12 months</t>
  </si>
  <si>
    <t>24 months</t>
  </si>
  <si>
    <t>GBx Mini Lease - 36 months</t>
  </si>
  <si>
    <t>36 months</t>
  </si>
  <si>
    <t>GBx Core Lease - 6 months</t>
  </si>
  <si>
    <t>GBx Core Lease - 12 months</t>
  </si>
  <si>
    <t>GBx Core Lease - 24 months</t>
  </si>
  <si>
    <t>GBx Core Lease - 36 months</t>
  </si>
  <si>
    <t>GBx Integrated Lease - 6 months</t>
  </si>
  <si>
    <t>GBx Integrated Lease - 12 months</t>
  </si>
  <si>
    <t>GBx Integrated Lease - 24 months</t>
  </si>
  <si>
    <t>GBx Integrated Lease - 36 months</t>
  </si>
  <si>
    <t>Parish Buying</t>
  </si>
  <si>
    <t>Regular Selling Price</t>
  </si>
  <si>
    <t>Parish Buying  - Member
(10% off standard price)</t>
  </si>
  <si>
    <t>GBx Mini &amp; GoodPlate</t>
  </si>
  <si>
    <t>Payer Integrated</t>
  </si>
  <si>
    <t>Payter Countertop</t>
  </si>
  <si>
    <t>Payter Mobile</t>
  </si>
  <si>
    <t>GBx Podium with GBx Core</t>
  </si>
  <si>
    <t>GBx Podium with GBx Core &amp; CashBox</t>
  </si>
  <si>
    <t>GBx Podium with GBx Core &amp; Battery</t>
  </si>
  <si>
    <t>GBx Podium with GBx Core, CashBox &amp; Battery</t>
  </si>
  <si>
    <t>New Account</t>
  </si>
  <si>
    <t>Yes</t>
  </si>
  <si>
    <t>No</t>
  </si>
  <si>
    <t>GoodBox Member</t>
  </si>
  <si>
    <t>How would you like to pay</t>
  </si>
  <si>
    <t>Annually</t>
  </si>
  <si>
    <t>n/a</t>
  </si>
  <si>
    <t>GoodGiving</t>
  </si>
  <si>
    <t xml:space="preserve">Please select if you would like a custom built webpage  </t>
  </si>
  <si>
    <t>Yes - £10 per Month</t>
  </si>
  <si>
    <t>Fee Free Fundraising</t>
  </si>
  <si>
    <t xml:space="preserve">Please select if you would like remove transaction fees for the first £1,000 </t>
  </si>
  <si>
    <t>Yes - £20 per month</t>
  </si>
  <si>
    <t>GoodPlate Bundle</t>
  </si>
  <si>
    <t>GoodBox Mini Stand Bundle</t>
  </si>
  <si>
    <t>Discounted Price</t>
  </si>
  <si>
    <t>Sign up fee (only Applicable if not a GoodBox Member)</t>
  </si>
  <si>
    <t>GBx Podium (not Including GBx Core)</t>
  </si>
  <si>
    <t xml:space="preserve">Cash Box for GBx Podium </t>
  </si>
  <si>
    <t>Battery Pack for GBx Podium</t>
  </si>
  <si>
    <t>GBx Good Plate &amp; Mini (Brass)</t>
  </si>
  <si>
    <t>GBx Countertop</t>
  </si>
  <si>
    <t>GBx Mobile</t>
  </si>
  <si>
    <t>Security Pack (compatible with GBx Mini and Core)</t>
  </si>
  <si>
    <t>Customer Success</t>
  </si>
  <si>
    <t>Please select Design Services</t>
  </si>
  <si>
    <t>GBx Core Standard Package </t>
  </si>
  <si>
    <t>GBx Core Advanced Package - recommended for GBx Core</t>
  </si>
  <si>
    <t>GBx Core Default Artwork</t>
  </si>
  <si>
    <t>GBx Podium Standard Package </t>
  </si>
  <si>
    <t>GBx Podium Advanced Package - recommended for GBx Core &amp; Podium</t>
  </si>
  <si>
    <t>GBx Podium Default Artwork </t>
  </si>
  <si>
    <t>Bespoke Artwork</t>
  </si>
  <si>
    <t>25% Member Discounted Price</t>
  </si>
  <si>
    <t>GBx Core - 2 Weeks Rental</t>
  </si>
  <si>
    <t>GBx Core - 3 Weeks Rental</t>
  </si>
  <si>
    <t>GBx Core - 1 Month Rental</t>
  </si>
  <si>
    <t>GBx Integrated - Weekly Rental</t>
  </si>
  <si>
    <t>GBx Integrated - 2 Weeks Rental</t>
  </si>
  <si>
    <t>GBx Integrated - 3 Weeks Rental</t>
  </si>
  <si>
    <t>GBx Integrated - 1 Month Rental</t>
  </si>
  <si>
    <t>GBx Counter Top - Weekly Rental</t>
  </si>
  <si>
    <t>GBx Counter Top - 2 Weeks Rental</t>
  </si>
  <si>
    <t>GBx Counter Top - 3 Weeks Rental</t>
  </si>
  <si>
    <t>GBx Counter Top - 1 Month Rental</t>
  </si>
  <si>
    <t>GBx Mobile - Weekly Rental</t>
  </si>
  <si>
    <t>GBx Mobile - 2 Weeks Rental</t>
  </si>
  <si>
    <t>GBx Mobile - 3 Weeks Rental</t>
  </si>
  <si>
    <t>GBx Mobile - 1 Month Rental</t>
  </si>
  <si>
    <t>10% Member Discounted Price</t>
  </si>
  <si>
    <t>GBx Countertop Lease - 6 months</t>
  </si>
  <si>
    <t>GBx Countertop Lease - 12 months</t>
  </si>
  <si>
    <t>GBx Countertop Lease - 24 months</t>
  </si>
  <si>
    <t>GBx Countertop Lease - 36 months</t>
  </si>
  <si>
    <t>GBx  Mobile Lease - 6 months</t>
  </si>
  <si>
    <t>GBx  Mobile Lease - 12 months</t>
  </si>
  <si>
    <t>GBx  Mobile Lease - 24 months</t>
  </si>
  <si>
    <t>GBx  Mobile Lease - 36 months</t>
  </si>
  <si>
    <t>Parish Buying - Non Member</t>
  </si>
  <si>
    <t>Please select Customer Success if required</t>
  </si>
  <si>
    <t>Customer Success - Premium</t>
  </si>
  <si>
    <t>Customer Success - Enterprise</t>
  </si>
  <si>
    <t>GoodBox Sales Agent</t>
  </si>
  <si>
    <t>Cameron</t>
  </si>
  <si>
    <t xml:space="preserve">Francesca </t>
  </si>
  <si>
    <t>Daniel</t>
  </si>
  <si>
    <t>Jenell</t>
  </si>
  <si>
    <t>In Full</t>
  </si>
  <si>
    <t xml:space="preserve">GBx Integrated </t>
  </si>
  <si>
    <t>Please Select Hardware Product</t>
  </si>
  <si>
    <t>Please select Lease Term</t>
  </si>
  <si>
    <t xml:space="preserve">GBx Integrated (White) &amp; Window Mount - 6 Months </t>
  </si>
  <si>
    <t xml:space="preserve">GBx Integrated (White) &amp; Window Mount - 12 Months </t>
  </si>
  <si>
    <t xml:space="preserve">GBx Integrated (White) &amp; Window Mount - 24 Months </t>
  </si>
  <si>
    <t xml:space="preserve">GBx Integrated (White) &amp; Window Mount - 36 Months </t>
  </si>
  <si>
    <t xml:space="preserve">GBx Integrated (Black) &amp; Window Mount - 6 Months </t>
  </si>
  <si>
    <t xml:space="preserve">GBx Integrated (Black) &amp; Window Mount - 12 Months </t>
  </si>
  <si>
    <t xml:space="preserve">GBx Integrated (Black) &amp; Window Mount - 24 Months </t>
  </si>
  <si>
    <t xml:space="preserve">GBx Integrated (Black) &amp; Window Mount - 36 Months </t>
  </si>
  <si>
    <t xml:space="preserve">GBx Countertop  &amp; Artwork Shield- 6 Months </t>
  </si>
  <si>
    <t xml:space="preserve">GBx Countertop  &amp; Artwork Shield- 12 Months </t>
  </si>
  <si>
    <t xml:space="preserve">GBx Countertop  &amp; Artwork Shield - 24 Months </t>
  </si>
  <si>
    <t xml:space="preserve">GBx Countertop  &amp; Artwork Shield - 36 Months </t>
  </si>
  <si>
    <t xml:space="preserve">GBx Integrated Podium Standard &amp; Advanced artwork - 12 Months </t>
  </si>
  <si>
    <t xml:space="preserve">GBx Integrated Podium Standard &amp; Advanced artwork - 24 Months </t>
  </si>
  <si>
    <t xml:space="preserve">GBx Integrated Podium Standard &amp; Advanced artwork - 36 Months </t>
  </si>
  <si>
    <t>GBx Integrated Podium with Cashbox &amp; Advanced Artwork  - 12 Months</t>
  </si>
  <si>
    <t>GBx Integrated Podium with Cashbox &amp; Advanced Artwork  - 24 Months</t>
  </si>
  <si>
    <t>GBx Integrated Podium with Cashbox &amp; Advanced Artwork  - 36 Months</t>
  </si>
  <si>
    <t xml:space="preserve">GBx Integrated (White) &amp; Window Mount </t>
  </si>
  <si>
    <t xml:space="preserve">GBx Integrated (Black) &amp; Window Mount </t>
  </si>
  <si>
    <t xml:space="preserve">GBx Countertop &amp; Artwork Shield </t>
  </si>
  <si>
    <t>GBx Integrated Podium Standard &amp; Advanced artwork (Min 12 months)</t>
  </si>
  <si>
    <t>Min 12 Months Lease</t>
  </si>
  <si>
    <t>GBx Integrated Podium with Cashbox &amp; Advanced Artwork (Min 12 months)</t>
  </si>
  <si>
    <t xml:space="preserve">GBx Countertop &amp; Artwork Shield </t>
  </si>
  <si>
    <t xml:space="preserve">GBx Integrated Podium Standard &amp; Advanced artwork </t>
  </si>
  <si>
    <t xml:space="preserve">GBx Integrated Podium with Cashbox &amp; Advanced Artwork </t>
  </si>
  <si>
    <t>MS Society Group</t>
  </si>
  <si>
    <t xml:space="preserve">MS Society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</si>
</sst>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_-[$£-809]* #,##0.00_-;\-[$£-809]* #,##0.00_-;_-[$£-809]* &quot;-&quot;??_-;_-@_-"/>
    <numFmt numFmtId="165" formatCode="&quot;£&quot;#,##0.00"/>
  </numFmts>
  <fonts count="24">
    <font>
      <sz val="11"/>
      <color theme="1"/>
      <name val="Calibri"/>
      <family val="2"/>
      <scheme val="minor"/>
    </font>
    <font>
      <u/>
      <sz val="11"/>
      <color theme="10"/>
      <name val="Calibri"/>
      <family val="2"/>
      <scheme val="minor"/>
    </font>
    <font>
      <b/>
      <sz val="11"/>
      <name val="Modern Era Light"/>
      <family val="3"/>
    </font>
    <font>
      <sz val="11"/>
      <name val="Calibri"/>
      <family val="2"/>
      <scheme val="minor"/>
    </font>
    <font>
      <b/>
      <sz val="11"/>
      <name val="Calibri"/>
      <family val="2"/>
      <scheme val="minor"/>
    </font>
    <font>
      <b/>
      <sz val="11"/>
      <color theme="1"/>
      <name val="Calibri Light"/>
      <family val="2"/>
      <scheme val="major"/>
    </font>
    <font>
      <sz val="11"/>
      <color theme="1"/>
      <name val="Calibri Light"/>
      <family val="2"/>
      <scheme val="major"/>
    </font>
    <font>
      <sz val="11"/>
      <name val="Calibri Light"/>
      <family val="2"/>
      <scheme val="major"/>
    </font>
    <font>
      <b/>
      <sz val="11"/>
      <color theme="0"/>
      <name val="Calibri"/>
      <family val="2"/>
      <scheme val="minor"/>
    </font>
    <font>
      <sz val="11"/>
      <color theme="2" tint="-0.249977111117893"/>
      <name val="Calibri"/>
      <family val="2"/>
      <scheme val="minor"/>
    </font>
    <font>
      <sz val="11"/>
      <name val="Calibri"/>
      <family val="2"/>
    </font>
    <font>
      <sz val="11"/>
      <color theme="0" tint="-0.34998626667073579"/>
      <name val="Calibri"/>
      <family val="2"/>
      <scheme val="minor"/>
    </font>
    <font>
      <sz val="11"/>
      <color theme="0" tint="-0.499984740745262"/>
      <name val="Calibri"/>
      <family val="2"/>
      <scheme val="minor"/>
    </font>
    <font>
      <u/>
      <sz val="11"/>
      <name val="Calibri"/>
      <family val="2"/>
      <scheme val="minor"/>
    </font>
    <font>
      <i/>
      <sz val="11"/>
      <name val="Calibri"/>
      <family val="2"/>
    </font>
    <font>
      <b/>
      <sz val="14"/>
      <color rgb="FF412378"/>
      <name val="Calibri"/>
      <family val="2"/>
      <scheme val="minor"/>
    </font>
    <font>
      <b/>
      <sz val="12"/>
      <color theme="0"/>
      <name val="Calibri"/>
      <family val="2"/>
      <scheme val="minor"/>
    </font>
    <font>
      <sz val="10"/>
      <color theme="1"/>
      <name val="Tahoma"/>
      <family val="2"/>
    </font>
    <font>
      <b/>
      <sz val="11"/>
      <color theme="0" tint="-0.499984740745262"/>
      <name val="Calibri"/>
      <family val="2"/>
      <scheme val="minor"/>
    </font>
    <font>
      <b/>
      <i/>
      <sz val="11"/>
      <color rgb="FFFF5064"/>
      <name val="Calibri"/>
      <family val="2"/>
      <scheme val="minor"/>
    </font>
    <font>
      <sz val="11"/>
      <color rgb="FF000000"/>
      <name val="Calibri"/>
      <family val="2"/>
      <scheme val="minor"/>
    </font>
    <font>
      <b/>
      <i/>
      <sz val="11"/>
      <name val="Calibri"/>
      <family val="2"/>
      <scheme val="minor"/>
    </font>
    <font>
      <sz val="9"/>
      <color theme="1"/>
      <name val="Arial"/>
      <family val="2"/>
    </font>
    <font>
      <b/>
      <i/>
      <sz val="11"/>
      <color rgb="FF000000"/>
      <name val="Calibri"/>
      <family val="2"/>
      <scheme val="minor"/>
    </font>
  </fonts>
  <fills count="9">
    <fill>
      <patternFill patternType="none"/>
    </fill>
    <fill>
      <patternFill patternType="gray125"/>
    </fill>
    <fill>
      <patternFill patternType="solid">
        <fgColor rgb="FF412378"/>
        <bgColor indexed="64"/>
      </patternFill>
    </fill>
    <fill>
      <patternFill patternType="solid">
        <fgColor rgb="FFFF5064"/>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s>
  <borders count="19">
    <border>
      <left/>
      <right/>
      <top/>
      <bottom/>
      <diagonal/>
    </border>
    <border>
      <left style="thin">
        <color theme="0"/>
      </left>
      <right/>
      <top style="thin">
        <color theme="0"/>
      </top>
      <bottom style="thin">
        <color theme="0"/>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style="thin">
        <color indexed="64"/>
      </left>
      <right/>
      <top/>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54">
    <xf numFmtId="0" fontId="0" fillId="0" borderId="0" xfId="0"/>
    <xf numFmtId="0" fontId="4" fillId="4" borderId="0" xfId="0" applyFont="1" applyFill="1" applyBorder="1" applyProtection="1">
      <protection locked="0"/>
    </xf>
    <xf numFmtId="0" fontId="2" fillId="0" borderId="0" xfId="0" applyFont="1" applyFill="1" applyBorder="1" applyAlignment="1">
      <alignment vertical="top"/>
    </xf>
    <xf numFmtId="0" fontId="3" fillId="0" borderId="0" xfId="0" applyFont="1" applyFill="1" applyBorder="1" applyAlignment="1"/>
    <xf numFmtId="0" fontId="6" fillId="0" borderId="4" xfId="0" applyFont="1" applyBorder="1" applyAlignment="1">
      <alignment horizontal="left" vertical="top"/>
    </xf>
    <xf numFmtId="44" fontId="6" fillId="0" borderId="4" xfId="0" applyNumberFormat="1" applyFont="1" applyBorder="1" applyAlignment="1">
      <alignment horizontal="left" vertical="top"/>
    </xf>
    <xf numFmtId="44" fontId="6" fillId="0" borderId="0" xfId="0" applyNumberFormat="1" applyFont="1" applyAlignment="1">
      <alignment horizontal="left" vertical="top"/>
    </xf>
    <xf numFmtId="44" fontId="6" fillId="0" borderId="7" xfId="0" applyNumberFormat="1" applyFont="1" applyBorder="1" applyAlignment="1">
      <alignment horizontal="left" vertical="top"/>
    </xf>
    <xf numFmtId="0" fontId="16" fillId="2" borderId="3"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4" xfId="0" applyBorder="1"/>
    <xf numFmtId="0" fontId="5" fillId="0" borderId="4" xfId="0" applyFont="1" applyBorder="1" applyAlignment="1">
      <alignment horizontal="left" vertical="top"/>
    </xf>
    <xf numFmtId="0" fontId="0" fillId="0" borderId="4" xfId="0" applyBorder="1" applyAlignment="1">
      <alignment horizontal="left"/>
    </xf>
    <xf numFmtId="164" fontId="0" fillId="0" borderId="4" xfId="0" applyNumberFormat="1" applyBorder="1"/>
    <xf numFmtId="164" fontId="0" fillId="0" borderId="7" xfId="0" applyNumberFormat="1" applyBorder="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164" fontId="0" fillId="0" borderId="5" xfId="0" applyNumberFormat="1" applyBorder="1"/>
    <xf numFmtId="164" fontId="0" fillId="0" borderId="12" xfId="0" applyNumberFormat="1" applyBorder="1"/>
    <xf numFmtId="164" fontId="0" fillId="0" borderId="13" xfId="0" applyNumberFormat="1" applyBorder="1"/>
    <xf numFmtId="0" fontId="6" fillId="0" borderId="0" xfId="0" applyFont="1" applyAlignment="1">
      <alignment horizontal="left" vertical="top"/>
    </xf>
    <xf numFmtId="0" fontId="6" fillId="0" borderId="4" xfId="0" applyFont="1" applyFill="1" applyBorder="1" applyAlignment="1">
      <alignment horizontal="left" vertical="top"/>
    </xf>
    <xf numFmtId="44" fontId="6" fillId="0" borderId="0" xfId="0" applyNumberFormat="1" applyFont="1" applyBorder="1" applyAlignment="1">
      <alignment horizontal="left" vertical="top"/>
    </xf>
    <xf numFmtId="0" fontId="6" fillId="0" borderId="5" xfId="0" applyFont="1" applyFill="1" applyBorder="1" applyAlignment="1">
      <alignment horizontal="left" vertical="top"/>
    </xf>
    <xf numFmtId="44" fontId="6" fillId="0" borderId="12" xfId="0" applyNumberFormat="1" applyFont="1" applyBorder="1" applyAlignment="1">
      <alignment horizontal="left" vertical="top"/>
    </xf>
    <xf numFmtId="44" fontId="6" fillId="0" borderId="13" xfId="0" applyNumberFormat="1" applyFont="1" applyBorder="1" applyAlignment="1">
      <alignment horizontal="left" vertical="top"/>
    </xf>
    <xf numFmtId="164" fontId="0" fillId="0" borderId="0" xfId="0" applyNumberFormat="1" applyBorder="1"/>
    <xf numFmtId="44" fontId="6" fillId="0" borderId="5" xfId="0" applyNumberFormat="1" applyFont="1" applyBorder="1" applyAlignment="1">
      <alignment horizontal="left" vertical="top"/>
    </xf>
    <xf numFmtId="0" fontId="3" fillId="0" borderId="4" xfId="0" applyFont="1" applyFill="1" applyBorder="1" applyAlignment="1"/>
    <xf numFmtId="0" fontId="3" fillId="0" borderId="5" xfId="0" applyFont="1" applyFill="1" applyBorder="1" applyAlignment="1"/>
    <xf numFmtId="0" fontId="6" fillId="0" borderId="5" xfId="0" applyFont="1" applyBorder="1" applyAlignment="1">
      <alignment horizontal="left" vertical="top"/>
    </xf>
    <xf numFmtId="0" fontId="12" fillId="4" borderId="14" xfId="0" applyFont="1" applyFill="1" applyBorder="1" applyProtection="1">
      <protection locked="0"/>
    </xf>
    <xf numFmtId="0" fontId="3" fillId="5" borderId="0" xfId="0" applyFont="1" applyFill="1" applyProtection="1">
      <protection locked="0"/>
    </xf>
    <xf numFmtId="0" fontId="3" fillId="4" borderId="14" xfId="0" applyFont="1" applyFill="1" applyBorder="1" applyProtection="1">
      <protection locked="0"/>
    </xf>
    <xf numFmtId="6" fontId="18" fillId="5" borderId="0" xfId="0" applyNumberFormat="1" applyFont="1" applyFill="1" applyAlignment="1" applyProtection="1">
      <alignment horizontal="left" vertical="top"/>
      <protection locked="0"/>
    </xf>
    <xf numFmtId="1" fontId="6" fillId="0" borderId="0" xfId="0" applyNumberFormat="1" applyFont="1" applyFill="1" applyBorder="1" applyAlignment="1">
      <alignment horizontal="left" vertical="top"/>
    </xf>
    <xf numFmtId="1" fontId="0" fillId="0" borderId="0" xfId="0" applyNumberFormat="1"/>
    <xf numFmtId="0" fontId="6" fillId="7" borderId="4" xfId="0" applyFont="1" applyFill="1" applyBorder="1" applyAlignment="1">
      <alignment horizontal="left" vertical="top"/>
    </xf>
    <xf numFmtId="44" fontId="6" fillId="7" borderId="4" xfId="0" applyNumberFormat="1" applyFont="1" applyFill="1" applyBorder="1" applyAlignment="1">
      <alignment horizontal="left" vertical="top"/>
    </xf>
    <xf numFmtId="44" fontId="6" fillId="7" borderId="0" xfId="0" applyNumberFormat="1" applyFont="1" applyFill="1" applyAlignment="1">
      <alignment horizontal="left" vertical="top"/>
    </xf>
    <xf numFmtId="0" fontId="20" fillId="7" borderId="15" xfId="0" applyFont="1" applyFill="1" applyBorder="1"/>
    <xf numFmtId="8" fontId="20" fillId="7" borderId="2" xfId="0" applyNumberFormat="1" applyFont="1" applyFill="1" applyBorder="1"/>
    <xf numFmtId="0" fontId="20" fillId="7" borderId="16" xfId="0" applyFont="1" applyFill="1" applyBorder="1"/>
    <xf numFmtId="8" fontId="20" fillId="7" borderId="0" xfId="0" applyNumberFormat="1" applyFont="1" applyFill="1"/>
    <xf numFmtId="44" fontId="6" fillId="8" borderId="7" xfId="0" applyNumberFormat="1" applyFont="1" applyFill="1" applyBorder="1" applyAlignment="1">
      <alignment horizontal="left" vertical="top"/>
    </xf>
    <xf numFmtId="0" fontId="4" fillId="0" borderId="0" xfId="0" applyFont="1" applyAlignment="1" applyProtection="1">
      <alignment horizontal="left" vertical="top"/>
      <protection locked="0"/>
    </xf>
    <xf numFmtId="165" fontId="20" fillId="0" borderId="0" xfId="0" applyNumberFormat="1" applyFont="1"/>
    <xf numFmtId="0" fontId="8" fillId="0" borderId="0" xfId="0" applyFont="1" applyAlignment="1">
      <alignment horizontal="center" vertical="center" wrapText="1"/>
    </xf>
    <xf numFmtId="0" fontId="16" fillId="0" borderId="7" xfId="0" applyFont="1" applyBorder="1" applyAlignment="1">
      <alignment horizontal="center" vertical="center" wrapText="1"/>
    </xf>
    <xf numFmtId="0" fontId="5" fillId="7" borderId="4" xfId="0" applyFont="1" applyFill="1" applyBorder="1" applyAlignment="1">
      <alignment horizontal="left" vertical="top"/>
    </xf>
    <xf numFmtId="165" fontId="20" fillId="7" borderId="0" xfId="0" applyNumberFormat="1" applyFont="1" applyFill="1"/>
    <xf numFmtId="164" fontId="0" fillId="0" borderId="0" xfId="0" applyNumberFormat="1"/>
    <xf numFmtId="0" fontId="3" fillId="0" borderId="4" xfId="0" applyFont="1" applyBorder="1"/>
    <xf numFmtId="0" fontId="3" fillId="0" borderId="5" xfId="0" applyFont="1" applyBorder="1"/>
    <xf numFmtId="0" fontId="22" fillId="0" borderId="0" xfId="0" applyFont="1"/>
    <xf numFmtId="0" fontId="7" fillId="0" borderId="17" xfId="0" applyFont="1" applyBorder="1" applyAlignment="1">
      <alignment horizontal="left" vertical="top" wrapText="1"/>
    </xf>
    <xf numFmtId="165" fontId="6" fillId="0" borderId="0" xfId="0" applyNumberFormat="1" applyFont="1" applyAlignment="1">
      <alignment horizontal="left" vertical="top"/>
    </xf>
    <xf numFmtId="165" fontId="0" fillId="0" borderId="0" xfId="0" applyNumberFormat="1"/>
    <xf numFmtId="0" fontId="20" fillId="0" borderId="18" xfId="0" applyFont="1" applyBorder="1"/>
    <xf numFmtId="0" fontId="3" fillId="5" borderId="0" xfId="0" applyFont="1" applyFill="1" applyBorder="1" applyProtection="1">
      <protection locked="0"/>
    </xf>
    <xf numFmtId="0" fontId="13" fillId="5" borderId="0" xfId="0" applyFont="1" applyFill="1" applyAlignment="1" applyProtection="1">
      <alignment horizontal="left" vertical="center"/>
      <protection locked="0"/>
    </xf>
    <xf numFmtId="0" fontId="16" fillId="3" borderId="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3" fillId="5" borderId="0" xfId="0" applyFont="1" applyFill="1" applyAlignment="1" applyProtection="1">
      <alignment horizontal="left" vertical="top"/>
      <protection locked="0"/>
    </xf>
    <xf numFmtId="0" fontId="3" fillId="0" borderId="0" xfId="0" applyFont="1" applyAlignment="1" applyProtection="1">
      <alignment horizontal="left" vertical="top" wrapText="1"/>
      <protection locked="0"/>
    </xf>
    <xf numFmtId="0" fontId="8" fillId="2" borderId="0" xfId="0" applyFont="1" applyFill="1" applyAlignment="1" applyProtection="1">
      <alignment vertical="top" wrapText="1"/>
      <protection locked="0"/>
    </xf>
    <xf numFmtId="0" fontId="3" fillId="5" borderId="0" xfId="0" applyFont="1" applyFill="1" applyProtection="1"/>
    <xf numFmtId="0" fontId="8" fillId="2" borderId="0" xfId="0" applyFont="1" applyFill="1" applyAlignment="1" applyProtection="1">
      <alignment horizontal="left" vertical="top"/>
    </xf>
    <xf numFmtId="0" fontId="8" fillId="2" borderId="0" xfId="0" applyFont="1" applyFill="1" applyAlignment="1" applyProtection="1">
      <alignment horizontal="left"/>
    </xf>
    <xf numFmtId="0" fontId="3" fillId="5" borderId="0" xfId="0" applyFont="1" applyFill="1" applyBorder="1" applyProtection="1"/>
    <xf numFmtId="0" fontId="4" fillId="5" borderId="0" xfId="0" applyFont="1" applyFill="1" applyAlignment="1" applyProtection="1">
      <alignment horizontal="left"/>
    </xf>
    <xf numFmtId="0" fontId="8" fillId="2" borderId="0" xfId="0" applyFont="1" applyFill="1" applyProtection="1"/>
    <xf numFmtId="0" fontId="8" fillId="5" borderId="0" xfId="0" applyFont="1" applyFill="1" applyProtection="1"/>
    <xf numFmtId="0" fontId="4" fillId="5" borderId="0" xfId="0" applyFont="1" applyFill="1" applyAlignment="1" applyProtection="1">
      <alignment vertical="top"/>
    </xf>
    <xf numFmtId="0" fontId="1" fillId="5" borderId="0" xfId="1" applyFill="1" applyBorder="1" applyAlignment="1" applyProtection="1">
      <alignment horizontal="left" vertical="center"/>
    </xf>
    <xf numFmtId="0" fontId="4" fillId="5" borderId="0" xfId="0" applyFont="1" applyFill="1" applyAlignment="1" applyProtection="1">
      <alignment horizontal="left" vertical="top"/>
    </xf>
    <xf numFmtId="164" fontId="4" fillId="5" borderId="0" xfId="0" applyNumberFormat="1" applyFont="1" applyFill="1" applyProtection="1"/>
    <xf numFmtId="0" fontId="13" fillId="5" borderId="0" xfId="0" applyFont="1" applyFill="1" applyAlignment="1" applyProtection="1">
      <alignment horizontal="left" vertical="center"/>
    </xf>
    <xf numFmtId="0" fontId="11" fillId="5" borderId="0" xfId="0" applyFont="1" applyFill="1" applyProtection="1"/>
    <xf numFmtId="0" fontId="4" fillId="5" borderId="0" xfId="0" applyFont="1" applyFill="1" applyProtection="1"/>
    <xf numFmtId="0" fontId="1" fillId="5" borderId="0" xfId="1" applyFill="1" applyBorder="1" applyProtection="1"/>
    <xf numFmtId="0" fontId="3" fillId="0" borderId="1" xfId="0" applyFont="1" applyBorder="1" applyProtection="1"/>
    <xf numFmtId="0" fontId="8" fillId="3" borderId="3" xfId="0" applyFont="1" applyFill="1" applyBorder="1" applyProtection="1"/>
    <xf numFmtId="0" fontId="9" fillId="5" borderId="6" xfId="0" applyFont="1" applyFill="1" applyBorder="1" applyProtection="1"/>
    <xf numFmtId="0" fontId="8" fillId="3" borderId="4" xfId="0" applyFont="1" applyFill="1" applyBorder="1" applyProtection="1"/>
    <xf numFmtId="0" fontId="9" fillId="5" borderId="7" xfId="0" applyFont="1" applyFill="1" applyBorder="1" applyProtection="1"/>
    <xf numFmtId="0" fontId="8" fillId="3" borderId="5" xfId="0" applyFont="1" applyFill="1" applyBorder="1" applyProtection="1"/>
    <xf numFmtId="0" fontId="9" fillId="5" borderId="13" xfId="0" applyFont="1" applyFill="1" applyBorder="1" applyProtection="1"/>
    <xf numFmtId="44" fontId="3" fillId="5" borderId="0" xfId="0" applyNumberFormat="1" applyFont="1" applyFill="1" applyAlignment="1" applyProtection="1">
      <alignment horizontal="center"/>
    </xf>
    <xf numFmtId="0" fontId="3" fillId="5" borderId="0" xfId="0" applyFont="1" applyFill="1" applyBorder="1" applyAlignment="1" applyProtection="1">
      <alignment horizontal="center" vertical="center"/>
    </xf>
    <xf numFmtId="44" fontId="4" fillId="5" borderId="0" xfId="0" applyNumberFormat="1" applyFont="1" applyFill="1" applyAlignment="1" applyProtection="1">
      <alignment horizontal="center" vertical="center"/>
    </xf>
    <xf numFmtId="44" fontId="21" fillId="5" borderId="0" xfId="0" applyNumberFormat="1" applyFont="1" applyFill="1" applyAlignment="1" applyProtection="1">
      <alignment horizontal="center" vertical="center"/>
    </xf>
    <xf numFmtId="0" fontId="20" fillId="5" borderId="0" xfId="0" applyFont="1" applyFill="1" applyBorder="1" applyProtection="1"/>
    <xf numFmtId="165" fontId="3" fillId="5" borderId="0" xfId="0" applyNumberFormat="1" applyFont="1" applyFill="1" applyAlignment="1" applyProtection="1">
      <alignment horizontal="center"/>
    </xf>
    <xf numFmtId="0" fontId="4" fillId="5" borderId="0" xfId="0" applyFont="1" applyFill="1" applyAlignment="1" applyProtection="1">
      <alignment horizontal="center" vertical="center"/>
    </xf>
    <xf numFmtId="0" fontId="8" fillId="2" borderId="10" xfId="0" applyFont="1" applyFill="1" applyBorder="1" applyAlignment="1" applyProtection="1">
      <alignment horizontal="center" vertical="center" wrapText="1"/>
    </xf>
    <xf numFmtId="0" fontId="3" fillId="5" borderId="0" xfId="0" applyFont="1" applyFill="1" applyBorder="1" applyAlignment="1" applyProtection="1">
      <alignment horizontal="center"/>
    </xf>
    <xf numFmtId="44" fontId="3" fillId="5" borderId="0" xfId="0" applyNumberFormat="1" applyFont="1" applyFill="1" applyProtection="1"/>
    <xf numFmtId="0" fontId="4" fillId="5" borderId="0" xfId="0" applyFont="1" applyFill="1" applyBorder="1" applyAlignment="1" applyProtection="1">
      <alignment horizontal="left" vertical="top"/>
    </xf>
    <xf numFmtId="164" fontId="4" fillId="5" borderId="0" xfId="0" applyNumberFormat="1" applyFont="1" applyFill="1" applyBorder="1" applyProtection="1"/>
    <xf numFmtId="0" fontId="3" fillId="5" borderId="0" xfId="0" applyFont="1" applyFill="1" applyBorder="1" applyAlignment="1" applyProtection="1">
      <alignment horizontal="left" vertical="top" wrapText="1"/>
    </xf>
    <xf numFmtId="164" fontId="4" fillId="5" borderId="0" xfId="0" applyNumberFormat="1" applyFont="1" applyFill="1" applyBorder="1" applyAlignment="1" applyProtection="1">
      <alignment horizontal="left" vertical="top" wrapText="1"/>
    </xf>
    <xf numFmtId="0" fontId="4" fillId="5" borderId="0" xfId="0" applyFont="1" applyFill="1" applyAlignment="1" applyProtection="1">
      <alignment horizontal="left" vertical="top" wrapText="1"/>
    </xf>
    <xf numFmtId="165" fontId="4" fillId="5" borderId="0" xfId="0" applyNumberFormat="1" applyFont="1" applyFill="1" applyBorder="1" applyAlignment="1" applyProtection="1">
      <alignment horizontal="center" vertical="top" wrapText="1"/>
    </xf>
    <xf numFmtId="165" fontId="4" fillId="5" borderId="2" xfId="0" applyNumberFormat="1" applyFont="1" applyFill="1" applyBorder="1" applyAlignment="1" applyProtection="1">
      <alignment horizontal="center" vertical="top" wrapText="1"/>
    </xf>
    <xf numFmtId="44" fontId="4" fillId="5" borderId="0" xfId="0" applyNumberFormat="1" applyFont="1" applyFill="1" applyBorder="1" applyAlignment="1" applyProtection="1">
      <alignment horizontal="left" vertical="top" wrapText="1"/>
    </xf>
    <xf numFmtId="0" fontId="4" fillId="5" borderId="2" xfId="0" applyFont="1" applyFill="1" applyBorder="1" applyAlignment="1" applyProtection="1">
      <alignment horizontal="left" vertical="top" wrapText="1"/>
    </xf>
    <xf numFmtId="44" fontId="4" fillId="5" borderId="2" xfId="0" applyNumberFormat="1" applyFont="1" applyFill="1" applyBorder="1" applyAlignment="1" applyProtection="1">
      <alignment horizontal="left" vertical="top" wrapText="1"/>
    </xf>
    <xf numFmtId="0" fontId="3" fillId="5" borderId="2" xfId="0" applyFont="1" applyFill="1" applyBorder="1" applyProtection="1"/>
    <xf numFmtId="0" fontId="4" fillId="0" borderId="0" xfId="0" applyFont="1" applyFill="1" applyBorder="1" applyAlignment="1" applyProtection="1">
      <alignment horizontal="left" vertical="top" wrapText="1"/>
    </xf>
    <xf numFmtId="44" fontId="3" fillId="5" borderId="0" xfId="0" applyNumberFormat="1" applyFont="1" applyFill="1" applyBorder="1" applyProtection="1"/>
    <xf numFmtId="0" fontId="17" fillId="5" borderId="0" xfId="0" applyFont="1" applyFill="1" applyAlignment="1" applyProtection="1">
      <alignment vertical="center"/>
    </xf>
    <xf numFmtId="0" fontId="0" fillId="5" borderId="0" xfId="0" applyFill="1" applyAlignment="1" applyProtection="1">
      <alignment vertical="center"/>
    </xf>
    <xf numFmtId="0" fontId="3" fillId="5" borderId="0" xfId="0" applyFont="1" applyFill="1" applyBorder="1" applyAlignment="1" applyProtection="1">
      <alignment horizontal="center" vertical="center" wrapText="1"/>
    </xf>
    <xf numFmtId="0" fontId="3" fillId="5" borderId="0" xfId="0" applyFont="1" applyFill="1" applyBorder="1" applyAlignment="1" applyProtection="1">
      <alignment vertical="center"/>
    </xf>
    <xf numFmtId="0" fontId="3" fillId="5" borderId="0" xfId="0" applyFont="1" applyFill="1" applyBorder="1" applyAlignment="1" applyProtection="1">
      <alignment horizontal="left" vertical="top"/>
    </xf>
    <xf numFmtId="0" fontId="10" fillId="5" borderId="0" xfId="0" applyFont="1" applyFill="1" applyAlignment="1" applyProtection="1">
      <alignment horizontal="left"/>
    </xf>
    <xf numFmtId="0" fontId="3" fillId="5" borderId="0" xfId="0" applyFont="1" applyFill="1" applyAlignment="1" applyProtection="1">
      <alignment horizontal="left"/>
    </xf>
    <xf numFmtId="0" fontId="4" fillId="5" borderId="0" xfId="0" applyFont="1"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8" fillId="2"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xf>
    <xf numFmtId="0" fontId="15" fillId="5" borderId="0" xfId="0" applyFont="1" applyFill="1" applyAlignment="1" applyProtection="1">
      <alignment horizontal="left" vertical="center"/>
    </xf>
    <xf numFmtId="0" fontId="19" fillId="5" borderId="0" xfId="0" applyFont="1" applyFill="1" applyAlignment="1" applyProtection="1">
      <alignment horizontal="left"/>
    </xf>
    <xf numFmtId="0" fontId="8" fillId="6" borderId="3" xfId="0" applyFont="1" applyFill="1" applyBorder="1" applyAlignment="1" applyProtection="1">
      <alignment horizontal="left"/>
    </xf>
    <xf numFmtId="0" fontId="8" fillId="6" borderId="6" xfId="0" applyFont="1" applyFill="1" applyBorder="1" applyAlignment="1" applyProtection="1">
      <alignment horizontal="left"/>
    </xf>
    <xf numFmtId="0" fontId="4" fillId="4" borderId="0" xfId="0" applyFont="1" applyFill="1" applyAlignment="1" applyProtection="1">
      <alignment horizontal="center" vertical="top" wrapText="1"/>
      <protection locked="0"/>
    </xf>
    <xf numFmtId="0" fontId="10" fillId="5" borderId="0" xfId="0" applyFont="1" applyFill="1" applyAlignment="1" applyProtection="1">
      <alignment horizontal="left"/>
    </xf>
    <xf numFmtId="0" fontId="3" fillId="5" borderId="0" xfId="0" applyFont="1" applyFill="1" applyAlignment="1" applyProtection="1">
      <alignment horizontal="left"/>
    </xf>
    <xf numFmtId="0" fontId="4" fillId="5" borderId="0"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protection locked="0"/>
    </xf>
    <xf numFmtId="0" fontId="0" fillId="5" borderId="0" xfId="0" applyFont="1" applyFill="1" applyBorder="1" applyAlignment="1" applyProtection="1">
      <alignment horizontal="left" vertical="top" wrapText="1"/>
    </xf>
    <xf numFmtId="0" fontId="4" fillId="4" borderId="0" xfId="0" applyFont="1" applyFill="1" applyAlignment="1" applyProtection="1">
      <alignment horizontal="center" vertical="center" wrapText="1"/>
      <protection locked="0"/>
    </xf>
    <xf numFmtId="0" fontId="4" fillId="5" borderId="0" xfId="0" applyFont="1" applyFill="1" applyBorder="1" applyAlignment="1" applyProtection="1">
      <alignment horizontal="right" vertical="top" wrapText="1"/>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center"/>
    </xf>
    <xf numFmtId="0" fontId="23" fillId="5" borderId="0" xfId="0" applyFont="1" applyFill="1" applyBorder="1" applyAlignment="1" applyProtection="1">
      <alignment horizontal="right"/>
    </xf>
    <xf numFmtId="0" fontId="20" fillId="5" borderId="0" xfId="0" applyFont="1" applyFill="1" applyBorder="1" applyAlignment="1" applyProtection="1">
      <alignment horizontal="center"/>
      <protection locked="0"/>
    </xf>
    <xf numFmtId="0" fontId="4" fillId="5"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xf>
    <xf numFmtId="0" fontId="10" fillId="5" borderId="0" xfId="0" applyFont="1" applyFill="1" applyAlignment="1" applyProtection="1">
      <alignment horizontal="center"/>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xf>
    <xf numFmtId="0" fontId="3" fillId="5" borderId="0" xfId="0" applyFont="1" applyFill="1" applyBorder="1" applyAlignment="1" applyProtection="1">
      <alignment horizontal="center" vertical="center"/>
    </xf>
  </cellXfs>
  <cellStyles count="2">
    <cellStyle name="Hyperlink" xfId="1" builtinId="8"/>
    <cellStyle name="Normal" xfId="0" builtinId="0"/>
  </cellStyles>
  <dxfs count="1">
    <dxf>
      <font>
        <color theme="0"/>
      </font>
    </dxf>
  </dxfs>
  <tableStyles count="0" defaultTableStyle="TableStyleMedium2" defaultPivotStyle="PivotStyleLight16"/>
  <colors>
    <mruColors>
      <color rgb="FFFF5064"/>
      <color rgb="FF412378"/>
      <color rgb="FF2DC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836544</xdr:colOff>
      <xdr:row>0</xdr:row>
      <xdr:rowOff>132521</xdr:rowOff>
    </xdr:from>
    <xdr:to>
      <xdr:col>4</xdr:col>
      <xdr:colOff>1464077</xdr:colOff>
      <xdr:row>2</xdr:row>
      <xdr:rowOff>137937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2894" y="132521"/>
          <a:ext cx="2256308" cy="43404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oodbox.com/" TargetMode="External"/><Relationship Id="rId1" Type="http://schemas.openxmlformats.org/officeDocument/2006/relationships/hyperlink" Target="mailto:sales@goodbox.com"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F760-C5F9-4527-AA59-D6BAB0CDBE8E}">
  <sheetPr codeName="Sheet2">
    <pageSetUpPr fitToPage="1"/>
  </sheetPr>
  <dimension ref="A1:K66"/>
  <sheetViews>
    <sheetView tabSelected="1" zoomScaleNormal="100" zoomScaleSheetLayoutView="70" workbookViewId="0">
      <selection activeCell="G6" sqref="G6"/>
    </sheetView>
  </sheetViews>
  <sheetFormatPr defaultColWidth="9.140625" defaultRowHeight="15"/>
  <cols>
    <col min="1" max="1" width="68.42578125" style="76" customWidth="1"/>
    <col min="2" max="2" width="26.28515625" style="76" customWidth="1"/>
    <col min="3" max="3" width="19" style="76" customWidth="1"/>
    <col min="4" max="4" width="24.42578125" style="76" customWidth="1"/>
    <col min="5" max="5" width="33.42578125" style="76" customWidth="1"/>
    <col min="6" max="16384" width="9.140625" style="76"/>
  </cols>
  <sheetData>
    <row r="1" spans="1:11" ht="18.75">
      <c r="A1" s="130" t="s">
        <v>0</v>
      </c>
      <c r="B1" s="130"/>
      <c r="C1" s="73"/>
      <c r="D1" s="73"/>
      <c r="E1" s="73"/>
    </row>
    <row r="2" spans="1:11">
      <c r="A2" s="131" t="s">
        <v>1</v>
      </c>
      <c r="B2" s="131"/>
      <c r="C2" s="131"/>
      <c r="D2" s="73"/>
      <c r="E2" s="73"/>
    </row>
    <row r="3" spans="1:11" ht="21" customHeight="1" thickBot="1">
      <c r="A3" s="74" t="s">
        <v>2</v>
      </c>
      <c r="B3" s="36" t="s">
        <v>3</v>
      </c>
      <c r="C3" s="73"/>
      <c r="D3" s="73"/>
      <c r="E3" s="73"/>
    </row>
    <row r="4" spans="1:11" ht="21" customHeight="1" thickBot="1">
      <c r="A4" s="75" t="s">
        <v>4</v>
      </c>
      <c r="B4" s="36" t="s">
        <v>5</v>
      </c>
      <c r="C4" s="73"/>
      <c r="D4" s="132" t="s">
        <v>6</v>
      </c>
      <c r="E4" s="133"/>
    </row>
    <row r="5" spans="1:11" ht="21" customHeight="1">
      <c r="A5" s="75" t="s">
        <v>7</v>
      </c>
      <c r="B5" s="36" t="s">
        <v>8</v>
      </c>
      <c r="C5" s="73"/>
      <c r="D5" s="89" t="s">
        <v>9</v>
      </c>
      <c r="E5" s="90" t="s">
        <v>144</v>
      </c>
    </row>
    <row r="6" spans="1:11" ht="24" customHeight="1">
      <c r="A6" s="75" t="s">
        <v>241</v>
      </c>
      <c r="B6" s="36" t="s">
        <v>11</v>
      </c>
      <c r="C6" s="73"/>
      <c r="D6" s="91" t="s">
        <v>12</v>
      </c>
      <c r="E6" s="92" t="str">
        <f>B6</f>
        <v>Please specify which Branch</v>
      </c>
    </row>
    <row r="7" spans="1:11" ht="20.25" customHeight="1">
      <c r="B7" s="64"/>
      <c r="C7" s="73"/>
      <c r="D7" s="91" t="s">
        <v>13</v>
      </c>
      <c r="E7" s="92" t="s">
        <v>14</v>
      </c>
    </row>
    <row r="8" spans="1:11" ht="20.25" customHeight="1" thickBot="1">
      <c r="A8" s="77" t="s">
        <v>15</v>
      </c>
      <c r="B8" s="37"/>
      <c r="C8" s="73"/>
      <c r="D8" s="93" t="s">
        <v>16</v>
      </c>
      <c r="E8" s="94" t="s">
        <v>17</v>
      </c>
    </row>
    <row r="9" spans="1:11" ht="16.5" customHeight="1">
      <c r="A9" s="78" t="s">
        <v>18</v>
      </c>
      <c r="B9" s="38" t="s">
        <v>242</v>
      </c>
      <c r="C9" s="73"/>
      <c r="D9" s="79"/>
      <c r="E9" s="85"/>
    </row>
    <row r="10" spans="1:11" ht="18.75" customHeight="1">
      <c r="A10" s="78" t="s">
        <v>19</v>
      </c>
      <c r="B10" s="38"/>
      <c r="C10" s="73"/>
      <c r="D10" s="73"/>
      <c r="E10" s="73"/>
    </row>
    <row r="11" spans="1:11" ht="18.75" customHeight="1">
      <c r="A11" s="78" t="s">
        <v>20</v>
      </c>
      <c r="B11" s="38"/>
      <c r="C11" s="73"/>
      <c r="D11" s="86" t="s">
        <v>21</v>
      </c>
      <c r="E11" s="87"/>
      <c r="K11" s="118"/>
    </row>
    <row r="12" spans="1:11" ht="21" customHeight="1">
      <c r="A12" s="78" t="s">
        <v>22</v>
      </c>
      <c r="B12" s="38"/>
      <c r="C12" s="73"/>
      <c r="D12" s="73" t="s">
        <v>23</v>
      </c>
      <c r="E12" s="87" t="s">
        <v>24</v>
      </c>
      <c r="K12" s="119"/>
    </row>
    <row r="13" spans="1:11" ht="21" customHeight="1">
      <c r="A13" s="78" t="s">
        <v>25</v>
      </c>
      <c r="B13" s="38"/>
      <c r="C13" s="73"/>
      <c r="D13" s="73" t="s">
        <v>26</v>
      </c>
      <c r="E13" s="87" t="s">
        <v>27</v>
      </c>
      <c r="K13" s="118"/>
    </row>
    <row r="14" spans="1:11" ht="21" customHeight="1">
      <c r="A14" s="78" t="s">
        <v>28</v>
      </c>
      <c r="B14" s="38"/>
      <c r="C14" s="73"/>
      <c r="D14" s="73" t="s">
        <v>29</v>
      </c>
      <c r="E14" s="87" t="s">
        <v>30</v>
      </c>
      <c r="K14" s="119"/>
    </row>
    <row r="15" spans="1:11">
      <c r="A15" s="78" t="s">
        <v>31</v>
      </c>
      <c r="B15" s="38"/>
      <c r="C15" s="73"/>
      <c r="D15" s="73" t="s">
        <v>32</v>
      </c>
      <c r="E15" s="88" t="s">
        <v>33</v>
      </c>
      <c r="K15" s="118"/>
    </row>
    <row r="16" spans="1:11">
      <c r="A16" s="73"/>
      <c r="B16" s="37"/>
      <c r="C16" s="73"/>
      <c r="D16" s="73"/>
      <c r="E16" s="88" t="s">
        <v>34</v>
      </c>
      <c r="K16" s="119"/>
    </row>
    <row r="17" spans="1:11">
      <c r="A17" s="77" t="s">
        <v>35</v>
      </c>
      <c r="B17" s="37"/>
      <c r="C17" s="73"/>
      <c r="D17" s="73"/>
      <c r="E17" s="73" t="s">
        <v>36</v>
      </c>
      <c r="K17" s="118"/>
    </row>
    <row r="18" spans="1:11">
      <c r="A18" s="78" t="s">
        <v>37</v>
      </c>
      <c r="B18" s="38"/>
      <c r="C18" s="73"/>
      <c r="D18" s="73"/>
      <c r="E18" s="73" t="s">
        <v>38</v>
      </c>
    </row>
    <row r="19" spans="1:11">
      <c r="A19" s="78" t="s">
        <v>39</v>
      </c>
      <c r="B19" s="38"/>
      <c r="C19" s="73"/>
      <c r="D19" s="73"/>
      <c r="E19" s="73"/>
    </row>
    <row r="20" spans="1:11">
      <c r="A20" s="78" t="s">
        <v>40</v>
      </c>
      <c r="B20" s="38"/>
      <c r="C20" s="73"/>
      <c r="D20" s="81"/>
      <c r="E20" s="73"/>
    </row>
    <row r="21" spans="1:11">
      <c r="A21" s="78" t="s">
        <v>22</v>
      </c>
      <c r="B21" s="38"/>
      <c r="C21" s="73"/>
      <c r="D21" s="82"/>
      <c r="E21" s="83"/>
    </row>
    <row r="22" spans="1:11">
      <c r="A22" s="78" t="s">
        <v>41</v>
      </c>
      <c r="B22" s="38"/>
      <c r="C22" s="73"/>
      <c r="D22" s="73"/>
      <c r="E22" s="84"/>
    </row>
    <row r="23" spans="1:11">
      <c r="A23" s="78" t="s">
        <v>42</v>
      </c>
      <c r="B23" s="38"/>
      <c r="C23" s="73"/>
      <c r="D23" s="73"/>
      <c r="E23" s="84"/>
    </row>
    <row r="24" spans="1:11">
      <c r="A24" s="79"/>
      <c r="C24" s="73"/>
      <c r="D24" s="73"/>
      <c r="E24" s="65"/>
    </row>
    <row r="25" spans="1:11" ht="30" customHeight="1">
      <c r="A25" s="135"/>
      <c r="B25" s="136"/>
      <c r="C25" s="73"/>
      <c r="D25" s="80"/>
      <c r="E25" s="39"/>
    </row>
    <row r="26" spans="1:11" ht="30" customHeight="1">
      <c r="A26" s="147" t="s">
        <v>43</v>
      </c>
      <c r="B26" s="147"/>
      <c r="C26" s="147"/>
      <c r="D26" s="147"/>
      <c r="E26" s="66">
        <v>1</v>
      </c>
    </row>
    <row r="27" spans="1:11" ht="30" customHeight="1" thickBot="1">
      <c r="A27" s="123"/>
      <c r="B27" s="124"/>
      <c r="C27" s="73"/>
      <c r="D27" s="80"/>
      <c r="E27" s="64"/>
    </row>
    <row r="28" spans="1:11" s="120" customFormat="1" ht="36" customHeight="1" thickBot="1">
      <c r="A28" s="142" t="s">
        <v>44</v>
      </c>
      <c r="B28" s="143"/>
      <c r="C28" s="127" t="s">
        <v>45</v>
      </c>
      <c r="D28" s="127" t="s">
        <v>46</v>
      </c>
      <c r="E28" s="67" t="s">
        <v>47</v>
      </c>
    </row>
    <row r="29" spans="1:11">
      <c r="A29" s="149" t="s">
        <v>48</v>
      </c>
      <c r="B29" s="149"/>
      <c r="C29" s="95">
        <v>36</v>
      </c>
      <c r="D29" s="152">
        <f>$E$26</f>
        <v>1</v>
      </c>
      <c r="E29" s="97">
        <f>D29*C29</f>
        <v>36</v>
      </c>
    </row>
    <row r="30" spans="1:11">
      <c r="A30" s="148" t="s">
        <v>49</v>
      </c>
      <c r="B30" s="148"/>
      <c r="C30" s="95">
        <v>18</v>
      </c>
      <c r="D30" s="153"/>
      <c r="E30" s="97">
        <f>D29*C30</f>
        <v>18</v>
      </c>
    </row>
    <row r="31" spans="1:11">
      <c r="A31" s="148" t="s">
        <v>50</v>
      </c>
      <c r="B31" s="148"/>
      <c r="C31" s="95">
        <v>15</v>
      </c>
      <c r="D31" s="153"/>
      <c r="E31" s="97">
        <f>D29*C31</f>
        <v>15</v>
      </c>
    </row>
    <row r="32" spans="1:11">
      <c r="A32" s="144" t="s">
        <v>51</v>
      </c>
      <c r="B32" s="144"/>
      <c r="C32" s="95">
        <v>18</v>
      </c>
      <c r="D32" s="153"/>
      <c r="E32" s="97">
        <f>D29*C32</f>
        <v>18</v>
      </c>
    </row>
    <row r="33" spans="1:5">
      <c r="A33" s="145" t="s">
        <v>52</v>
      </c>
      <c r="B33" s="145"/>
      <c r="C33" s="145"/>
      <c r="D33" s="145"/>
      <c r="E33" s="98">
        <f>SUM(E29:E32)</f>
        <v>87</v>
      </c>
    </row>
    <row r="34" spans="1:5">
      <c r="A34" s="99"/>
      <c r="B34" s="100"/>
      <c r="D34" s="101"/>
      <c r="E34" s="129"/>
    </row>
    <row r="35" spans="1:5" ht="15.75" thickBot="1">
      <c r="A35" s="99"/>
      <c r="B35" s="100"/>
      <c r="D35" s="80"/>
      <c r="E35" s="129"/>
    </row>
    <row r="36" spans="1:5" s="96" customFormat="1" ht="37.5" customHeight="1" thickBot="1">
      <c r="A36" s="150" t="s">
        <v>53</v>
      </c>
      <c r="B36" s="151"/>
      <c r="C36" s="128" t="s">
        <v>54</v>
      </c>
      <c r="D36" s="128" t="s">
        <v>46</v>
      </c>
      <c r="E36" s="102" t="s">
        <v>55</v>
      </c>
    </row>
    <row r="37" spans="1:5">
      <c r="A37" s="144" t="s">
        <v>56</v>
      </c>
      <c r="B37" s="144"/>
      <c r="C37" s="95">
        <v>12</v>
      </c>
      <c r="D37" s="103">
        <f>$E$26</f>
        <v>1</v>
      </c>
      <c r="E37" s="97">
        <f>D37*C37</f>
        <v>12</v>
      </c>
    </row>
    <row r="38" spans="1:5">
      <c r="A38" s="145" t="s">
        <v>57</v>
      </c>
      <c r="B38" s="145"/>
      <c r="C38" s="145"/>
      <c r="D38" s="145"/>
      <c r="E38" s="98">
        <f>SUM(E37)*24</f>
        <v>288</v>
      </c>
    </row>
    <row r="39" spans="1:5">
      <c r="A39" s="99"/>
      <c r="B39" s="100"/>
      <c r="C39" s="73"/>
      <c r="D39" s="80"/>
    </row>
    <row r="40" spans="1:5">
      <c r="A40" s="141" t="s">
        <v>58</v>
      </c>
      <c r="B40" s="141"/>
      <c r="C40" s="141"/>
      <c r="D40" s="141"/>
      <c r="E40" s="68" t="s">
        <v>59</v>
      </c>
    </row>
    <row r="41" spans="1:5">
      <c r="A41" s="99"/>
      <c r="B41" s="100"/>
      <c r="C41" s="73"/>
      <c r="D41" s="80"/>
    </row>
    <row r="42" spans="1:5" ht="15.75" thickBot="1">
      <c r="A42" s="99"/>
      <c r="B42" s="100"/>
      <c r="C42" s="73"/>
      <c r="D42" s="80"/>
    </row>
    <row r="43" spans="1:5" s="121" customFormat="1" ht="34.5" customHeight="1" thickBot="1">
      <c r="A43" s="142" t="s">
        <v>60</v>
      </c>
      <c r="B43" s="143"/>
      <c r="C43" s="127" t="s">
        <v>61</v>
      </c>
      <c r="D43" s="127" t="s">
        <v>62</v>
      </c>
      <c r="E43" s="67" t="s">
        <v>47</v>
      </c>
    </row>
    <row r="44" spans="1:5">
      <c r="A44" s="146" t="s">
        <v>63</v>
      </c>
      <c r="B44" s="146"/>
      <c r="C44" s="104">
        <f>VLOOKUP(A44,Sheet1!C2:D3,2,0)</f>
        <v>15</v>
      </c>
      <c r="D44" s="68"/>
      <c r="E44" s="117">
        <f>D44*C44</f>
        <v>0</v>
      </c>
    </row>
    <row r="45" spans="1:5">
      <c r="A45" s="145" t="s">
        <v>64</v>
      </c>
      <c r="B45" s="145"/>
      <c r="C45" s="145"/>
      <c r="D45" s="145"/>
      <c r="E45" s="98">
        <f>SUM(E44)</f>
        <v>0</v>
      </c>
    </row>
    <row r="46" spans="1:5" ht="16.5" customHeight="1">
      <c r="A46" s="105"/>
      <c r="B46" s="106"/>
      <c r="C46" s="107"/>
      <c r="D46" s="107"/>
      <c r="E46" s="107"/>
    </row>
    <row r="47" spans="1:5" ht="16.5" customHeight="1"/>
    <row r="48" spans="1:5" ht="16.5" customHeight="1">
      <c r="A48" s="105"/>
      <c r="B48" s="108"/>
      <c r="C48" s="107"/>
    </row>
    <row r="49" spans="1:5">
      <c r="A49" s="109" t="s">
        <v>44</v>
      </c>
      <c r="B49" s="110">
        <f>E33</f>
        <v>87</v>
      </c>
    </row>
    <row r="50" spans="1:5">
      <c r="A50" s="109" t="s">
        <v>65</v>
      </c>
      <c r="B50" s="110">
        <f>E37*24</f>
        <v>288</v>
      </c>
    </row>
    <row r="51" spans="1:5">
      <c r="A51" s="109" t="s">
        <v>60</v>
      </c>
      <c r="B51" s="110">
        <f>E45</f>
        <v>0</v>
      </c>
    </row>
    <row r="52" spans="1:5">
      <c r="A52" s="109" t="s">
        <v>66</v>
      </c>
      <c r="B52" s="111">
        <f>B50+B49+B51</f>
        <v>375</v>
      </c>
    </row>
    <row r="53" spans="1:5">
      <c r="A53" s="109"/>
      <c r="B53" s="112"/>
    </row>
    <row r="54" spans="1:5">
      <c r="A54" s="125"/>
      <c r="B54" s="112"/>
    </row>
    <row r="55" spans="1:5">
      <c r="A55" s="113"/>
      <c r="B55" s="114"/>
      <c r="C55" s="115"/>
      <c r="D55" s="115"/>
      <c r="E55" s="115"/>
    </row>
    <row r="56" spans="1:5" ht="23.25" customHeight="1">
      <c r="A56" s="137" t="s">
        <v>67</v>
      </c>
      <c r="B56" s="137"/>
      <c r="C56" s="137"/>
      <c r="D56" s="137"/>
      <c r="E56" s="137"/>
    </row>
    <row r="57" spans="1:5" ht="32.25" customHeight="1">
      <c r="A57" s="116" t="s">
        <v>68</v>
      </c>
      <c r="B57" s="138" t="s">
        <v>69</v>
      </c>
      <c r="C57" s="138"/>
      <c r="D57" s="138"/>
      <c r="E57" s="138"/>
    </row>
    <row r="58" spans="1:5" ht="81.75" customHeight="1">
      <c r="A58" s="139" t="s">
        <v>70</v>
      </c>
      <c r="B58" s="139"/>
      <c r="C58" s="139"/>
      <c r="D58" s="139"/>
      <c r="E58" s="139"/>
    </row>
    <row r="59" spans="1:5">
      <c r="A59" s="126"/>
      <c r="B59" s="126"/>
      <c r="C59" s="126"/>
      <c r="D59" s="126"/>
      <c r="E59" s="126"/>
    </row>
    <row r="60" spans="1:5">
      <c r="A60" s="69" t="s">
        <v>71</v>
      </c>
      <c r="B60" s="70"/>
      <c r="C60" s="70"/>
      <c r="D60" s="70"/>
      <c r="E60" s="70"/>
    </row>
    <row r="61" spans="1:5" ht="53.25" customHeight="1">
      <c r="A61" s="140"/>
      <c r="B61" s="140"/>
      <c r="C61" s="140"/>
      <c r="D61" s="140"/>
      <c r="E61" s="140"/>
    </row>
    <row r="62" spans="1:5">
      <c r="A62" s="71" t="s">
        <v>72</v>
      </c>
      <c r="B62" s="70"/>
      <c r="C62" s="70"/>
      <c r="D62" s="70"/>
      <c r="E62" s="70"/>
    </row>
    <row r="63" spans="1:5">
      <c r="A63" s="72" t="s">
        <v>73</v>
      </c>
      <c r="B63" s="134"/>
      <c r="C63" s="134"/>
      <c r="D63" s="134"/>
      <c r="E63" s="134"/>
    </row>
    <row r="64" spans="1:5">
      <c r="A64" s="72" t="s">
        <v>74</v>
      </c>
      <c r="B64" s="134"/>
      <c r="C64" s="134"/>
      <c r="D64" s="134"/>
      <c r="E64" s="134"/>
    </row>
    <row r="65" spans="1:5">
      <c r="A65" s="72" t="s">
        <v>75</v>
      </c>
      <c r="B65" s="134"/>
      <c r="C65" s="134"/>
      <c r="D65" s="134"/>
      <c r="E65" s="134"/>
    </row>
    <row r="66" spans="1:5">
      <c r="A66" s="107"/>
      <c r="B66" s="122"/>
      <c r="C66" s="122"/>
      <c r="D66" s="122"/>
      <c r="E66" s="122"/>
    </row>
  </sheetData>
  <protectedRanges>
    <protectedRange sqref="C3" name="Range2_1" securityDescriptor="O:WDG:WDD:(A;;CC;;;LG)"/>
    <protectedRange sqref="B3" name="Range2_1_1_1" securityDescriptor="O:WDG:WDD:(A;;CC;;;LG)"/>
    <protectedRange sqref="B3" name="Range1_1"/>
  </protectedRanges>
  <mergeCells count="26">
    <mergeCell ref="A44:B44"/>
    <mergeCell ref="A26:D26"/>
    <mergeCell ref="A33:D33"/>
    <mergeCell ref="A38:D38"/>
    <mergeCell ref="A31:B31"/>
    <mergeCell ref="A30:B30"/>
    <mergeCell ref="A29:B29"/>
    <mergeCell ref="A36:B36"/>
    <mergeCell ref="A37:B37"/>
    <mergeCell ref="D29:D32"/>
    <mergeCell ref="A1:B1"/>
    <mergeCell ref="A2:C2"/>
    <mergeCell ref="D4:E4"/>
    <mergeCell ref="B64:E64"/>
    <mergeCell ref="B65:E65"/>
    <mergeCell ref="A25:B25"/>
    <mergeCell ref="A56:E56"/>
    <mergeCell ref="B57:E57"/>
    <mergeCell ref="A58:E58"/>
    <mergeCell ref="A61:E61"/>
    <mergeCell ref="B63:E63"/>
    <mergeCell ref="A40:D40"/>
    <mergeCell ref="A28:B28"/>
    <mergeCell ref="A32:B32"/>
    <mergeCell ref="A45:D45"/>
    <mergeCell ref="A43:B43"/>
  </mergeCells>
  <conditionalFormatting sqref="D29">
    <cfRule type="cellIs" dxfId="0" priority="1" operator="equal">
      <formula>0</formula>
    </cfRule>
  </conditionalFormatting>
  <hyperlinks>
    <hyperlink ref="E13" r:id="rId1" display="sales@goodbox.com " xr:uid="{E19F8E30-BB46-442A-8122-A3CA9829D2C0}"/>
    <hyperlink ref="E12" r:id="rId2" display="http://www.goodbox.com/" xr:uid="{95514FD8-D006-46CA-842E-13EDE9B0C1F4}"/>
  </hyperlinks>
  <pageMargins left="0" right="0" top="0" bottom="0" header="0" footer="0"/>
  <pageSetup paperSize="9" scale="43" orientation="portrait" horizontalDpi="300" verticalDpi="300" r:id="rId3"/>
  <colBreaks count="1" manualBreakCount="1">
    <brk id="5" max="1048575" man="1"/>
  </colBreaks>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AD7D1EE-AF91-41C9-88A8-680DCB336A70}">
          <x14:formula1>
            <xm:f>'Data Validation'!$A$102:$A$105</xm:f>
          </x14:formula1>
          <xm:sqref>E40</xm:sqref>
        </x14:dataValidation>
        <x14:dataValidation type="list" allowBlank="1" showInputMessage="1" showErrorMessage="1" xr:uid="{9DB4710E-5392-4092-8EBF-7C65A3779AE6}">
          <x14:formula1>
            <xm:f>Sheet1!$A$1:$A$51</xm:f>
          </x14:formula1>
          <xm:sqref>D44 E26</xm:sqref>
        </x14:dataValidation>
        <x14:dataValidation type="list" allowBlank="1" showInputMessage="1" showErrorMessage="1" xr:uid="{813073FD-D1E1-4FAD-9888-C17E2AB0FCB8}">
          <x14:formula1>
            <xm:f>Sheet1!$C$2:$C$3</xm:f>
          </x14:formula1>
          <xm:sqref>A44:B44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3EF3-01B4-47E0-B9FD-63E5DB7B16BF}">
  <dimension ref="A2:D51"/>
  <sheetViews>
    <sheetView topLeftCell="B1" workbookViewId="0">
      <selection activeCell="G15" sqref="G15"/>
    </sheetView>
  </sheetViews>
  <sheetFormatPr defaultRowHeight="15"/>
  <sheetData>
    <row r="2" spans="1:4" hidden="1">
      <c r="A2">
        <v>1</v>
      </c>
      <c r="C2" t="s">
        <v>76</v>
      </c>
      <c r="D2">
        <v>0</v>
      </c>
    </row>
    <row r="3" spans="1:4" hidden="1">
      <c r="A3">
        <v>2</v>
      </c>
      <c r="C3" s="63" t="s">
        <v>63</v>
      </c>
      <c r="D3">
        <v>15</v>
      </c>
    </row>
    <row r="4" spans="1:4">
      <c r="A4">
        <v>3</v>
      </c>
    </row>
    <row r="5" spans="1:4">
      <c r="A5">
        <v>4</v>
      </c>
    </row>
    <row r="6" spans="1:4">
      <c r="A6">
        <v>5</v>
      </c>
    </row>
    <row r="7" spans="1:4">
      <c r="A7">
        <v>6</v>
      </c>
    </row>
    <row r="8" spans="1:4">
      <c r="A8">
        <v>7</v>
      </c>
    </row>
    <row r="9" spans="1:4">
      <c r="A9">
        <v>8</v>
      </c>
    </row>
    <row r="10" spans="1:4">
      <c r="A10">
        <v>9</v>
      </c>
    </row>
    <row r="11" spans="1:4">
      <c r="A11">
        <v>10</v>
      </c>
    </row>
    <row r="12" spans="1:4">
      <c r="A12">
        <v>11</v>
      </c>
    </row>
    <row r="13" spans="1:4">
      <c r="A13">
        <v>12</v>
      </c>
    </row>
    <row r="14" spans="1:4">
      <c r="A14">
        <v>13</v>
      </c>
    </row>
    <row r="15" spans="1:4">
      <c r="A15">
        <v>14</v>
      </c>
    </row>
    <row r="16" spans="1:4">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C886-9572-4812-965E-446395B7C9B7}">
  <dimension ref="A1:E83"/>
  <sheetViews>
    <sheetView topLeftCell="A88" workbookViewId="0">
      <selection activeCell="A31" sqref="A31"/>
    </sheetView>
  </sheetViews>
  <sheetFormatPr defaultRowHeight="15"/>
  <cols>
    <col min="1" max="1" width="63.7109375" bestFit="1" customWidth="1"/>
    <col min="2" max="2" width="32.140625" customWidth="1"/>
    <col min="3" max="3" width="24.7109375" customWidth="1"/>
    <col min="4" max="4" width="25.85546875" customWidth="1"/>
    <col min="5" max="7" width="19.28515625" customWidth="1"/>
  </cols>
  <sheetData>
    <row r="1" spans="1:5" ht="32.25" thickBot="1">
      <c r="A1" s="8" t="s">
        <v>77</v>
      </c>
      <c r="B1" s="8" t="s">
        <v>78</v>
      </c>
      <c r="C1" s="9" t="s">
        <v>79</v>
      </c>
      <c r="D1" s="10" t="s">
        <v>80</v>
      </c>
    </row>
    <row r="2" spans="1:5">
      <c r="A2" s="11" t="s">
        <v>81</v>
      </c>
      <c r="B2" s="12"/>
      <c r="C2" s="13"/>
      <c r="D2" s="14"/>
    </row>
    <row r="3" spans="1:5">
      <c r="A3" s="4" t="s">
        <v>82</v>
      </c>
      <c r="B3" s="5">
        <v>0</v>
      </c>
      <c r="C3" s="6">
        <v>0</v>
      </c>
      <c r="D3" s="7">
        <v>0</v>
      </c>
    </row>
    <row r="4" spans="1:5">
      <c r="A4" s="42" t="s">
        <v>83</v>
      </c>
      <c r="B4" s="43">
        <v>125</v>
      </c>
      <c r="C4" s="44">
        <v>10</v>
      </c>
      <c r="D4" s="7">
        <v>15</v>
      </c>
    </row>
    <row r="5" spans="1:5">
      <c r="A5" s="42" t="s">
        <v>84</v>
      </c>
      <c r="B5" s="43">
        <v>215</v>
      </c>
      <c r="C5" s="44">
        <v>10</v>
      </c>
      <c r="D5" s="7"/>
    </row>
    <row r="6" spans="1:5">
      <c r="A6" s="42" t="s">
        <v>85</v>
      </c>
      <c r="B6" s="43">
        <v>345</v>
      </c>
      <c r="C6" s="44">
        <v>15</v>
      </c>
      <c r="D6" s="7">
        <v>15</v>
      </c>
      <c r="E6" t="s">
        <v>86</v>
      </c>
    </row>
    <row r="7" spans="1:5">
      <c r="A7" s="45" t="s">
        <v>87</v>
      </c>
      <c r="B7" s="46">
        <v>945</v>
      </c>
      <c r="C7" s="44">
        <v>15</v>
      </c>
      <c r="D7" s="7">
        <v>45</v>
      </c>
    </row>
    <row r="8" spans="1:5">
      <c r="A8" s="47" t="s">
        <v>88</v>
      </c>
      <c r="B8" s="48">
        <v>1200</v>
      </c>
      <c r="C8" s="44">
        <v>15</v>
      </c>
      <c r="D8" s="7">
        <v>45</v>
      </c>
    </row>
    <row r="9" spans="1:5">
      <c r="A9" s="47" t="s">
        <v>89</v>
      </c>
      <c r="B9" s="48">
        <v>1200</v>
      </c>
      <c r="C9" s="44">
        <v>15</v>
      </c>
      <c r="D9" s="7">
        <v>55</v>
      </c>
    </row>
    <row r="10" spans="1:5">
      <c r="A10" s="47" t="s">
        <v>90</v>
      </c>
      <c r="B10" s="48">
        <v>1450</v>
      </c>
      <c r="C10" s="44">
        <v>15</v>
      </c>
      <c r="D10" s="7">
        <v>55</v>
      </c>
    </row>
    <row r="11" spans="1:5" ht="15.75" thickBot="1">
      <c r="A11" s="42" t="s">
        <v>91</v>
      </c>
      <c r="B11" s="43">
        <v>345</v>
      </c>
      <c r="C11" s="44">
        <v>15</v>
      </c>
      <c r="D11" s="7">
        <v>15</v>
      </c>
    </row>
    <row r="12" spans="1:5" ht="31.5">
      <c r="A12" s="11" t="s">
        <v>92</v>
      </c>
      <c r="B12" s="8" t="s">
        <v>93</v>
      </c>
      <c r="C12" s="9"/>
      <c r="D12" s="10" t="s">
        <v>80</v>
      </c>
    </row>
    <row r="13" spans="1:5">
      <c r="A13" s="4" t="s">
        <v>94</v>
      </c>
      <c r="B13" s="5">
        <v>0</v>
      </c>
      <c r="C13" s="6">
        <v>0</v>
      </c>
      <c r="D13" s="7">
        <v>0</v>
      </c>
    </row>
    <row r="14" spans="1:5">
      <c r="A14" s="47" t="s">
        <v>95</v>
      </c>
      <c r="B14" s="48">
        <v>15</v>
      </c>
      <c r="C14" s="6"/>
      <c r="D14" s="49">
        <v>10</v>
      </c>
    </row>
    <row r="15" spans="1:5">
      <c r="A15" s="47" t="s">
        <v>96</v>
      </c>
      <c r="B15" s="48">
        <v>90</v>
      </c>
      <c r="C15" s="6"/>
      <c r="D15" s="49">
        <v>10</v>
      </c>
    </row>
    <row r="16" spans="1:5">
      <c r="A16" s="47" t="s">
        <v>97</v>
      </c>
      <c r="B16" s="48">
        <v>15</v>
      </c>
      <c r="C16" s="6"/>
      <c r="D16" s="49">
        <v>10</v>
      </c>
    </row>
    <row r="17" spans="1:4">
      <c r="A17" s="47" t="s">
        <v>48</v>
      </c>
      <c r="B17" s="48">
        <v>30</v>
      </c>
      <c r="C17" s="6"/>
      <c r="D17" s="49">
        <v>10</v>
      </c>
    </row>
    <row r="18" spans="1:4" ht="15.75" thickBot="1">
      <c r="A18" s="47" t="s">
        <v>98</v>
      </c>
      <c r="B18" s="48">
        <v>30</v>
      </c>
      <c r="C18" s="6"/>
      <c r="D18" s="49"/>
    </row>
    <row r="19" spans="1:4" ht="15.75">
      <c r="A19" s="11" t="s">
        <v>50</v>
      </c>
      <c r="B19" s="12"/>
      <c r="C19" s="13"/>
      <c r="D19" s="10"/>
    </row>
    <row r="20" spans="1:4" ht="15.75">
      <c r="A20" s="50" t="s">
        <v>99</v>
      </c>
      <c r="B20" s="51">
        <v>0</v>
      </c>
      <c r="C20" s="52"/>
      <c r="D20" s="53"/>
    </row>
    <row r="21" spans="1:4">
      <c r="A21" s="54" t="s">
        <v>100</v>
      </c>
      <c r="B21" s="55">
        <v>50</v>
      </c>
      <c r="C21" s="6"/>
      <c r="D21" s="7"/>
    </row>
    <row r="22" spans="1:4">
      <c r="A22" s="54" t="s">
        <v>101</v>
      </c>
      <c r="B22" s="55">
        <v>70</v>
      </c>
      <c r="C22" s="6"/>
      <c r="D22" s="7"/>
    </row>
    <row r="23" spans="1:4">
      <c r="A23" s="54" t="s">
        <v>102</v>
      </c>
      <c r="B23" s="55">
        <v>150</v>
      </c>
      <c r="C23" s="6"/>
      <c r="D23" s="7"/>
    </row>
    <row r="24" spans="1:4">
      <c r="A24" s="54" t="s">
        <v>103</v>
      </c>
      <c r="B24" s="55">
        <v>0</v>
      </c>
      <c r="C24" s="6"/>
      <c r="D24" s="7"/>
    </row>
    <row r="25" spans="1:4">
      <c r="A25" s="54" t="s">
        <v>104</v>
      </c>
      <c r="B25" s="55">
        <v>0</v>
      </c>
      <c r="C25" s="6"/>
      <c r="D25" s="7"/>
    </row>
    <row r="26" spans="1:4">
      <c r="A26" s="54" t="s">
        <v>105</v>
      </c>
      <c r="B26" s="55">
        <v>75</v>
      </c>
      <c r="C26" s="6"/>
      <c r="D26" s="7"/>
    </row>
    <row r="27" spans="1:4">
      <c r="A27" s="54" t="s">
        <v>106</v>
      </c>
      <c r="B27" s="55">
        <v>90</v>
      </c>
      <c r="C27" s="6"/>
      <c r="D27" s="7"/>
    </row>
    <row r="28" spans="1:4">
      <c r="A28" s="54" t="s">
        <v>107</v>
      </c>
      <c r="B28" s="55">
        <v>175</v>
      </c>
      <c r="C28" s="6"/>
      <c r="D28" s="7"/>
    </row>
    <row r="29" spans="1:4">
      <c r="A29" s="54" t="s">
        <v>108</v>
      </c>
      <c r="B29" s="55">
        <v>0</v>
      </c>
      <c r="C29" s="6"/>
      <c r="D29" s="7"/>
    </row>
    <row r="30" spans="1:4" ht="15.75" thickBot="1">
      <c r="A30" s="54"/>
      <c r="B30" s="55"/>
      <c r="C30" s="6"/>
      <c r="D30" s="7"/>
    </row>
    <row r="31" spans="1:4" ht="31.5">
      <c r="A31" s="11" t="s">
        <v>109</v>
      </c>
      <c r="B31" s="12" t="s">
        <v>110</v>
      </c>
      <c r="C31" s="13"/>
      <c r="D31" s="10" t="s">
        <v>80</v>
      </c>
    </row>
    <row r="32" spans="1:4">
      <c r="A32" s="42" t="s">
        <v>111</v>
      </c>
      <c r="B32" s="43">
        <v>47.5</v>
      </c>
      <c r="C32" s="6">
        <v>0</v>
      </c>
      <c r="D32" s="7">
        <v>15</v>
      </c>
    </row>
    <row r="33" spans="1:4" ht="15.75" thickBot="1">
      <c r="A33" s="4"/>
      <c r="B33" s="5"/>
      <c r="C33" s="6"/>
      <c r="D33" s="7"/>
    </row>
    <row r="34" spans="1:4" ht="31.5">
      <c r="A34" s="11" t="s">
        <v>112</v>
      </c>
      <c r="B34" s="12" t="s">
        <v>113</v>
      </c>
      <c r="C34" s="13" t="s">
        <v>114</v>
      </c>
      <c r="D34" s="10" t="s">
        <v>80</v>
      </c>
    </row>
    <row r="35" spans="1:4">
      <c r="A35" s="4" t="s">
        <v>115</v>
      </c>
      <c r="B35" s="5">
        <v>0</v>
      </c>
      <c r="C35" s="4" t="s">
        <v>116</v>
      </c>
      <c r="D35" s="7">
        <v>0</v>
      </c>
    </row>
    <row r="36" spans="1:4">
      <c r="A36" s="42" t="s">
        <v>117</v>
      </c>
      <c r="B36" s="43">
        <v>20</v>
      </c>
      <c r="C36" s="4" t="s">
        <v>118</v>
      </c>
      <c r="D36" s="7">
        <v>15</v>
      </c>
    </row>
    <row r="37" spans="1:4">
      <c r="A37" s="42" t="s">
        <v>119</v>
      </c>
      <c r="B37" s="43">
        <v>12.5</v>
      </c>
      <c r="C37" s="4" t="s">
        <v>120</v>
      </c>
      <c r="D37" s="7">
        <v>15</v>
      </c>
    </row>
    <row r="38" spans="1:4">
      <c r="A38" s="42" t="s">
        <v>56</v>
      </c>
      <c r="B38" s="43">
        <v>10</v>
      </c>
      <c r="C38" s="4" t="s">
        <v>121</v>
      </c>
      <c r="D38" s="7">
        <v>15</v>
      </c>
    </row>
    <row r="39" spans="1:4">
      <c r="A39" s="42" t="s">
        <v>122</v>
      </c>
      <c r="B39" s="43">
        <v>8</v>
      </c>
      <c r="C39" s="4" t="s">
        <v>123</v>
      </c>
      <c r="D39" s="7">
        <v>15</v>
      </c>
    </row>
    <row r="40" spans="1:4">
      <c r="A40" s="42" t="s">
        <v>124</v>
      </c>
      <c r="B40" s="43">
        <v>55</v>
      </c>
      <c r="C40" s="4" t="s">
        <v>118</v>
      </c>
      <c r="D40" s="7">
        <v>15</v>
      </c>
    </row>
    <row r="41" spans="1:4">
      <c r="A41" s="42" t="s">
        <v>125</v>
      </c>
      <c r="B41" s="43">
        <v>40</v>
      </c>
      <c r="C41" s="4" t="s">
        <v>120</v>
      </c>
      <c r="D41" s="7">
        <v>15</v>
      </c>
    </row>
    <row r="42" spans="1:4">
      <c r="A42" s="42" t="s">
        <v>126</v>
      </c>
      <c r="B42" s="43">
        <v>30</v>
      </c>
      <c r="C42" s="4" t="s">
        <v>121</v>
      </c>
      <c r="D42" s="7">
        <v>15</v>
      </c>
    </row>
    <row r="43" spans="1:4">
      <c r="A43" s="42" t="s">
        <v>127</v>
      </c>
      <c r="B43" s="43">
        <v>25</v>
      </c>
      <c r="C43" s="4" t="s">
        <v>123</v>
      </c>
      <c r="D43" s="7">
        <v>15</v>
      </c>
    </row>
    <row r="44" spans="1:4">
      <c r="A44" s="42" t="s">
        <v>128</v>
      </c>
      <c r="B44" s="43">
        <v>55</v>
      </c>
      <c r="C44" s="4" t="s">
        <v>118</v>
      </c>
      <c r="D44" s="7">
        <v>15</v>
      </c>
    </row>
    <row r="45" spans="1:4">
      <c r="A45" s="42" t="s">
        <v>129</v>
      </c>
      <c r="B45" s="43">
        <v>40</v>
      </c>
      <c r="C45" s="4" t="s">
        <v>120</v>
      </c>
      <c r="D45" s="7">
        <v>15</v>
      </c>
    </row>
    <row r="46" spans="1:4">
      <c r="A46" s="42" t="s">
        <v>130</v>
      </c>
      <c r="B46" s="43">
        <v>30</v>
      </c>
      <c r="C46" s="4" t="s">
        <v>121</v>
      </c>
      <c r="D46" s="7">
        <v>15</v>
      </c>
    </row>
    <row r="47" spans="1:4" ht="15.75" thickBot="1">
      <c r="A47" s="42" t="s">
        <v>131</v>
      </c>
      <c r="B47" s="43">
        <v>25</v>
      </c>
      <c r="C47" s="4" t="s">
        <v>123</v>
      </c>
      <c r="D47" s="7">
        <v>15</v>
      </c>
    </row>
    <row r="48" spans="1:4" ht="30">
      <c r="A48" s="11" t="s">
        <v>132</v>
      </c>
      <c r="B48" s="12" t="s">
        <v>133</v>
      </c>
      <c r="C48" s="13" t="s">
        <v>134</v>
      </c>
      <c r="D48" s="14" t="s">
        <v>79</v>
      </c>
    </row>
    <row r="49" spans="1:4">
      <c r="A49" s="17" t="s">
        <v>83</v>
      </c>
      <c r="B49" s="18">
        <v>125</v>
      </c>
      <c r="C49" s="56">
        <v>112.5</v>
      </c>
      <c r="D49" s="19">
        <v>8</v>
      </c>
    </row>
    <row r="50" spans="1:4">
      <c r="A50" s="17" t="s">
        <v>85</v>
      </c>
      <c r="B50" s="18">
        <v>345</v>
      </c>
      <c r="C50" s="56">
        <v>310.5</v>
      </c>
      <c r="D50" s="19">
        <v>10</v>
      </c>
    </row>
    <row r="51" spans="1:4">
      <c r="A51" s="17" t="s">
        <v>135</v>
      </c>
      <c r="B51" s="18">
        <v>215</v>
      </c>
      <c r="C51" s="56">
        <v>193.5</v>
      </c>
      <c r="D51" s="19">
        <v>8</v>
      </c>
    </row>
    <row r="52" spans="1:4">
      <c r="A52" s="15" t="s">
        <v>136</v>
      </c>
      <c r="B52" s="18">
        <v>345</v>
      </c>
      <c r="C52" s="56">
        <v>310.5</v>
      </c>
      <c r="D52" s="19">
        <v>10</v>
      </c>
    </row>
    <row r="53" spans="1:4">
      <c r="A53" s="15" t="s">
        <v>137</v>
      </c>
      <c r="B53" s="18">
        <v>345</v>
      </c>
      <c r="C53" s="56">
        <v>310.5</v>
      </c>
      <c r="D53" s="19">
        <v>10</v>
      </c>
    </row>
    <row r="54" spans="1:4">
      <c r="A54" s="15" t="s">
        <v>138</v>
      </c>
      <c r="B54" s="18">
        <v>345</v>
      </c>
      <c r="C54" s="56">
        <v>310.5</v>
      </c>
      <c r="D54" s="19">
        <v>10</v>
      </c>
    </row>
    <row r="55" spans="1:4">
      <c r="A55" s="20" t="s">
        <v>139</v>
      </c>
      <c r="B55" s="18">
        <v>945</v>
      </c>
      <c r="C55" s="56">
        <v>850.5</v>
      </c>
      <c r="D55" s="19">
        <v>10</v>
      </c>
    </row>
    <row r="56" spans="1:4">
      <c r="A56" s="20" t="s">
        <v>140</v>
      </c>
      <c r="B56" s="18">
        <v>1200</v>
      </c>
      <c r="C56" s="56">
        <v>1080</v>
      </c>
      <c r="D56" s="19">
        <v>10</v>
      </c>
    </row>
    <row r="57" spans="1:4">
      <c r="A57" s="20" t="s">
        <v>141</v>
      </c>
      <c r="B57" s="18">
        <v>1200</v>
      </c>
      <c r="C57" s="56">
        <v>1080</v>
      </c>
      <c r="D57" s="19">
        <v>10</v>
      </c>
    </row>
    <row r="58" spans="1:4" ht="15.75" thickBot="1">
      <c r="A58" s="21" t="s">
        <v>142</v>
      </c>
      <c r="B58" s="22">
        <v>1450</v>
      </c>
      <c r="C58" s="23">
        <v>1305</v>
      </c>
      <c r="D58" s="24">
        <v>10</v>
      </c>
    </row>
    <row r="59" spans="1:4">
      <c r="A59" s="11" t="s">
        <v>143</v>
      </c>
      <c r="B59" s="12"/>
      <c r="C59" s="13"/>
      <c r="D59" s="14"/>
    </row>
    <row r="60" spans="1:4">
      <c r="A60" s="4" t="s">
        <v>10</v>
      </c>
      <c r="B60" s="5"/>
      <c r="C60" s="4"/>
      <c r="D60" s="7"/>
    </row>
    <row r="61" spans="1:4">
      <c r="A61" s="4" t="s">
        <v>144</v>
      </c>
      <c r="B61" s="5"/>
      <c r="C61" s="4"/>
      <c r="D61" s="7"/>
    </row>
    <row r="62" spans="1:4" ht="15.75" thickBot="1">
      <c r="A62" s="35" t="s">
        <v>145</v>
      </c>
      <c r="B62" s="5"/>
      <c r="C62" s="4"/>
      <c r="D62" s="7"/>
    </row>
    <row r="63" spans="1:4">
      <c r="A63" s="11" t="s">
        <v>146</v>
      </c>
      <c r="B63" s="12"/>
      <c r="C63" s="13"/>
      <c r="D63" s="14"/>
    </row>
    <row r="64" spans="1:4">
      <c r="A64" s="4" t="s">
        <v>10</v>
      </c>
      <c r="B64" s="5"/>
      <c r="C64" s="4"/>
      <c r="D64" s="7"/>
    </row>
    <row r="65" spans="1:4">
      <c r="A65" s="4" t="s">
        <v>144</v>
      </c>
      <c r="B65" s="5"/>
      <c r="C65" s="4"/>
      <c r="D65" s="7"/>
    </row>
    <row r="66" spans="1:4" ht="15.75" thickBot="1">
      <c r="A66" s="35" t="s">
        <v>145</v>
      </c>
      <c r="B66" s="5"/>
      <c r="C66" s="4"/>
      <c r="D66" s="7"/>
    </row>
    <row r="67" spans="1:4">
      <c r="A67" s="11" t="s">
        <v>147</v>
      </c>
      <c r="B67" s="12"/>
      <c r="C67" s="13"/>
      <c r="D67" s="14"/>
    </row>
    <row r="68" spans="1:4">
      <c r="A68" s="4" t="s">
        <v>10</v>
      </c>
      <c r="B68" s="5"/>
      <c r="C68" s="4"/>
      <c r="D68" s="7"/>
    </row>
    <row r="69" spans="1:4">
      <c r="A69" s="57" t="s">
        <v>148</v>
      </c>
      <c r="B69" s="5"/>
      <c r="C69" s="4"/>
      <c r="D69" s="7"/>
    </row>
    <row r="70" spans="1:4" ht="15.75" thickBot="1">
      <c r="A70" s="58" t="s">
        <v>59</v>
      </c>
      <c r="B70" s="32"/>
      <c r="C70" s="35"/>
      <c r="D70" s="30"/>
    </row>
    <row r="71" spans="1:4" ht="15.75" thickBot="1">
      <c r="A71" s="57" t="s">
        <v>149</v>
      </c>
      <c r="B71" s="5"/>
      <c r="C71" s="25"/>
      <c r="D71" s="7"/>
    </row>
    <row r="72" spans="1:4">
      <c r="A72" s="11" t="s">
        <v>150</v>
      </c>
      <c r="B72" s="12"/>
      <c r="C72" s="13"/>
      <c r="D72" s="14"/>
    </row>
    <row r="73" spans="1:4">
      <c r="A73" s="4" t="s">
        <v>151</v>
      </c>
      <c r="B73" s="5"/>
      <c r="C73" s="4"/>
      <c r="D73" s="7"/>
    </row>
    <row r="74" spans="1:4">
      <c r="A74" s="57" t="s">
        <v>152</v>
      </c>
      <c r="B74" s="5"/>
      <c r="C74" s="4"/>
      <c r="D74" s="7"/>
    </row>
    <row r="75" spans="1:4" ht="15.75" thickBot="1">
      <c r="A75" s="58" t="s">
        <v>145</v>
      </c>
      <c r="B75" s="32"/>
      <c r="C75" s="35"/>
      <c r="D75" s="30"/>
    </row>
    <row r="76" spans="1:4">
      <c r="A76" s="11" t="s">
        <v>153</v>
      </c>
      <c r="B76" s="12"/>
      <c r="C76" s="13"/>
      <c r="D76" s="14"/>
    </row>
    <row r="77" spans="1:4">
      <c r="A77" s="4" t="s">
        <v>154</v>
      </c>
      <c r="B77" s="5"/>
      <c r="C77" s="4"/>
      <c r="D77" s="7"/>
    </row>
    <row r="78" spans="1:4">
      <c r="A78" s="57" t="s">
        <v>155</v>
      </c>
      <c r="B78" s="5"/>
      <c r="C78" s="4"/>
      <c r="D78" s="7"/>
    </row>
    <row r="79" spans="1:4" ht="15.75" thickBot="1">
      <c r="A79" s="58" t="s">
        <v>145</v>
      </c>
      <c r="B79" s="32"/>
      <c r="C79" s="35"/>
      <c r="D79" s="30"/>
    </row>
    <row r="80" spans="1:4">
      <c r="A80" s="4" t="s">
        <v>156</v>
      </c>
      <c r="B80" s="5">
        <v>215</v>
      </c>
      <c r="C80" s="4">
        <v>10</v>
      </c>
      <c r="D80" s="14"/>
    </row>
    <row r="81" spans="1:4">
      <c r="A81" s="4" t="s">
        <v>157</v>
      </c>
      <c r="B81" s="5">
        <v>155</v>
      </c>
      <c r="C81" s="4">
        <v>10</v>
      </c>
      <c r="D81" s="7"/>
    </row>
    <row r="82" spans="1:4">
      <c r="A82" s="57"/>
      <c r="B82" s="5"/>
      <c r="C82" s="4"/>
      <c r="D82" s="7"/>
    </row>
    <row r="83" spans="1:4" ht="15.75" thickBot="1">
      <c r="A83" s="58"/>
      <c r="B83" s="32"/>
      <c r="C83" s="35"/>
      <c r="D83"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A5C2-3892-465D-B4BE-C00B8524E725}">
  <dimension ref="A1:H181"/>
  <sheetViews>
    <sheetView topLeftCell="A102" workbookViewId="0">
      <selection activeCell="A106" sqref="A106"/>
    </sheetView>
  </sheetViews>
  <sheetFormatPr defaultRowHeight="15"/>
  <cols>
    <col min="1" max="1" width="63.7109375" style="25" bestFit="1" customWidth="1"/>
    <col min="2" max="2" width="17.140625" style="6" customWidth="1"/>
    <col min="3" max="3" width="27.5703125" style="6" customWidth="1"/>
    <col min="4" max="4" width="28" style="6" customWidth="1"/>
    <col min="5" max="5" width="27.42578125" style="6" bestFit="1" customWidth="1"/>
  </cols>
  <sheetData>
    <row r="1" spans="1:5" ht="31.5">
      <c r="A1" s="8" t="s">
        <v>77</v>
      </c>
      <c r="B1" s="8" t="s">
        <v>78</v>
      </c>
      <c r="C1" s="9" t="s">
        <v>158</v>
      </c>
      <c r="D1" s="9" t="s">
        <v>79</v>
      </c>
      <c r="E1" s="10" t="s">
        <v>80</v>
      </c>
    </row>
    <row r="2" spans="1:5" ht="15.75" thickBot="1">
      <c r="A2" s="4" t="s">
        <v>159</v>
      </c>
      <c r="B2" s="5">
        <v>50</v>
      </c>
      <c r="C2" s="27">
        <v>0</v>
      </c>
      <c r="D2" s="27"/>
      <c r="E2" s="7" t="s">
        <v>116</v>
      </c>
    </row>
    <row r="3" spans="1:5">
      <c r="A3" s="11" t="s">
        <v>81</v>
      </c>
      <c r="B3" s="12"/>
      <c r="C3" s="13"/>
      <c r="D3" s="13"/>
      <c r="E3" s="14"/>
    </row>
    <row r="4" spans="1:5">
      <c r="A4" s="4" t="s">
        <v>82</v>
      </c>
      <c r="B4" s="5">
        <v>0</v>
      </c>
      <c r="C4" s="27">
        <v>0</v>
      </c>
      <c r="D4" s="27">
        <v>0</v>
      </c>
      <c r="E4" s="7">
        <v>0</v>
      </c>
    </row>
    <row r="5" spans="1:5">
      <c r="A5" s="4" t="s">
        <v>83</v>
      </c>
      <c r="B5" s="5">
        <v>125</v>
      </c>
      <c r="C5" s="27">
        <v>112.5</v>
      </c>
      <c r="D5" s="27">
        <v>8</v>
      </c>
      <c r="E5" s="7">
        <v>15</v>
      </c>
    </row>
    <row r="6" spans="1:5">
      <c r="A6" s="4" t="s">
        <v>85</v>
      </c>
      <c r="B6" s="5">
        <v>345</v>
      </c>
      <c r="C6" s="27">
        <v>310.5</v>
      </c>
      <c r="D6" s="27">
        <v>12.5</v>
      </c>
      <c r="E6" s="7">
        <v>15</v>
      </c>
    </row>
    <row r="7" spans="1:5">
      <c r="A7" s="4" t="s">
        <v>139</v>
      </c>
      <c r="B7" s="5">
        <v>945</v>
      </c>
      <c r="C7" s="27">
        <v>850.5</v>
      </c>
      <c r="D7" s="27">
        <v>12.5</v>
      </c>
      <c r="E7" s="7">
        <v>40</v>
      </c>
    </row>
    <row r="8" spans="1:5">
      <c r="A8" s="4" t="s">
        <v>140</v>
      </c>
      <c r="B8" s="5">
        <v>1200</v>
      </c>
      <c r="C8" s="27">
        <v>1080</v>
      </c>
      <c r="D8" s="27">
        <v>12.5</v>
      </c>
      <c r="E8" s="7">
        <v>40</v>
      </c>
    </row>
    <row r="9" spans="1:5">
      <c r="A9" s="4" t="s">
        <v>141</v>
      </c>
      <c r="B9" s="5">
        <v>1200</v>
      </c>
      <c r="C9" s="27">
        <v>1080</v>
      </c>
      <c r="D9" s="27">
        <v>12.5</v>
      </c>
      <c r="E9" s="7">
        <v>40</v>
      </c>
    </row>
    <row r="10" spans="1:5">
      <c r="A10" s="4" t="s">
        <v>142</v>
      </c>
      <c r="B10" s="5">
        <v>1450</v>
      </c>
      <c r="C10" s="27">
        <v>1305</v>
      </c>
      <c r="D10" s="27">
        <v>12.5</v>
      </c>
      <c r="E10" s="7">
        <v>40</v>
      </c>
    </row>
    <row r="11" spans="1:5">
      <c r="A11" s="4" t="s">
        <v>160</v>
      </c>
      <c r="B11" s="5">
        <v>420</v>
      </c>
      <c r="C11" s="27">
        <v>420</v>
      </c>
      <c r="D11" s="27">
        <v>0</v>
      </c>
      <c r="E11" s="7">
        <v>40</v>
      </c>
    </row>
    <row r="12" spans="1:5">
      <c r="A12" s="4" t="s">
        <v>161</v>
      </c>
      <c r="B12" s="5">
        <v>312</v>
      </c>
      <c r="C12" s="27">
        <v>162</v>
      </c>
      <c r="D12" s="27">
        <v>0</v>
      </c>
      <c r="E12" s="7">
        <v>40</v>
      </c>
    </row>
    <row r="13" spans="1:5">
      <c r="A13" s="4" t="s">
        <v>162</v>
      </c>
      <c r="B13" s="5">
        <v>282</v>
      </c>
      <c r="C13" s="27">
        <v>132</v>
      </c>
      <c r="D13" s="27">
        <v>0</v>
      </c>
      <c r="E13" s="7">
        <v>15</v>
      </c>
    </row>
    <row r="14" spans="1:5">
      <c r="A14" s="4" t="s">
        <v>163</v>
      </c>
      <c r="B14" s="5">
        <v>215</v>
      </c>
      <c r="C14" s="27">
        <v>193.5</v>
      </c>
      <c r="D14" s="27">
        <v>8</v>
      </c>
      <c r="E14" s="7">
        <v>15</v>
      </c>
    </row>
    <row r="15" spans="1:5">
      <c r="A15" s="4" t="s">
        <v>91</v>
      </c>
      <c r="B15" s="5">
        <v>345</v>
      </c>
      <c r="C15" s="27">
        <v>310.5</v>
      </c>
      <c r="D15" s="27">
        <v>12.5</v>
      </c>
      <c r="E15" s="7">
        <v>15</v>
      </c>
    </row>
    <row r="16" spans="1:5">
      <c r="A16" s="15" t="s">
        <v>164</v>
      </c>
      <c r="B16" s="5">
        <v>345</v>
      </c>
      <c r="C16" s="27">
        <v>310.5</v>
      </c>
      <c r="D16" s="27">
        <v>12.5</v>
      </c>
      <c r="E16" s="7">
        <v>15</v>
      </c>
    </row>
    <row r="17" spans="1:5" ht="15.75" thickBot="1">
      <c r="A17" s="15" t="s">
        <v>165</v>
      </c>
      <c r="B17" s="5">
        <v>345</v>
      </c>
      <c r="C17" s="27">
        <v>310.5</v>
      </c>
      <c r="D17" s="27">
        <v>12.5</v>
      </c>
      <c r="E17" s="7">
        <v>15</v>
      </c>
    </row>
    <row r="18" spans="1:5" ht="31.5">
      <c r="A18" s="11" t="s">
        <v>92</v>
      </c>
      <c r="B18" s="8" t="s">
        <v>93</v>
      </c>
      <c r="C18" s="9"/>
      <c r="D18" s="9"/>
      <c r="E18" s="10" t="s">
        <v>80</v>
      </c>
    </row>
    <row r="19" spans="1:5">
      <c r="A19" s="4" t="s">
        <v>94</v>
      </c>
      <c r="B19" s="5">
        <v>0</v>
      </c>
      <c r="C19" s="27">
        <v>0</v>
      </c>
      <c r="D19" s="27">
        <v>0</v>
      </c>
      <c r="E19" s="7">
        <v>0</v>
      </c>
    </row>
    <row r="20" spans="1:5">
      <c r="A20" s="4" t="s">
        <v>97</v>
      </c>
      <c r="B20" s="5">
        <v>15</v>
      </c>
      <c r="C20" s="27">
        <v>0</v>
      </c>
      <c r="D20" s="27">
        <v>0</v>
      </c>
      <c r="E20" s="7">
        <v>5</v>
      </c>
    </row>
    <row r="21" spans="1:5">
      <c r="A21" s="4" t="s">
        <v>166</v>
      </c>
      <c r="B21" s="5">
        <v>15</v>
      </c>
      <c r="C21" s="27">
        <v>0</v>
      </c>
      <c r="D21" s="27">
        <v>0</v>
      </c>
      <c r="E21" s="7">
        <v>5</v>
      </c>
    </row>
    <row r="22" spans="1:5">
      <c r="A22" s="4" t="s">
        <v>48</v>
      </c>
      <c r="B22" s="5">
        <v>25</v>
      </c>
      <c r="C22" s="27">
        <v>0</v>
      </c>
      <c r="D22" s="27">
        <v>0</v>
      </c>
      <c r="E22" s="7">
        <v>5</v>
      </c>
    </row>
    <row r="23" spans="1:5">
      <c r="A23" s="4" t="s">
        <v>167</v>
      </c>
      <c r="B23" s="5">
        <v>500</v>
      </c>
      <c r="C23" s="27"/>
      <c r="D23" s="27"/>
      <c r="E23" s="7"/>
    </row>
    <row r="24" spans="1:5">
      <c r="A24" s="16" t="s">
        <v>50</v>
      </c>
      <c r="B24" s="5"/>
      <c r="C24" s="27"/>
      <c r="D24" s="27"/>
      <c r="E24" s="7"/>
    </row>
    <row r="25" spans="1:5">
      <c r="A25" s="4" t="s">
        <v>168</v>
      </c>
      <c r="B25" s="5">
        <v>0</v>
      </c>
      <c r="C25" s="27">
        <v>0</v>
      </c>
      <c r="D25" s="27">
        <v>0</v>
      </c>
      <c r="E25" s="7">
        <v>0</v>
      </c>
    </row>
    <row r="26" spans="1:5">
      <c r="A26" s="4" t="s">
        <v>169</v>
      </c>
      <c r="B26" s="5">
        <v>50</v>
      </c>
      <c r="C26" s="27">
        <v>0</v>
      </c>
      <c r="D26" s="27">
        <v>0</v>
      </c>
      <c r="E26" s="7">
        <v>0</v>
      </c>
    </row>
    <row r="27" spans="1:5">
      <c r="A27" s="4" t="s">
        <v>170</v>
      </c>
      <c r="B27" s="5">
        <v>70</v>
      </c>
      <c r="C27" s="27">
        <v>0</v>
      </c>
      <c r="D27" s="27">
        <v>0</v>
      </c>
      <c r="E27" s="7">
        <v>0</v>
      </c>
    </row>
    <row r="28" spans="1:5">
      <c r="A28" s="4" t="s">
        <v>171</v>
      </c>
      <c r="B28" s="5">
        <v>0</v>
      </c>
      <c r="C28" s="27">
        <v>0</v>
      </c>
      <c r="D28" s="27">
        <v>0</v>
      </c>
      <c r="E28" s="7">
        <v>0</v>
      </c>
    </row>
    <row r="29" spans="1:5">
      <c r="A29" s="4" t="s">
        <v>172</v>
      </c>
      <c r="B29" s="5">
        <v>75</v>
      </c>
      <c r="C29" s="27">
        <v>0</v>
      </c>
      <c r="D29" s="27">
        <v>0</v>
      </c>
      <c r="E29" s="7">
        <v>0</v>
      </c>
    </row>
    <row r="30" spans="1:5">
      <c r="A30" s="4" t="s">
        <v>173</v>
      </c>
      <c r="B30" s="5">
        <v>90</v>
      </c>
      <c r="C30" s="27">
        <v>0</v>
      </c>
      <c r="D30" s="27">
        <v>0</v>
      </c>
      <c r="E30" s="7">
        <v>0</v>
      </c>
    </row>
    <row r="31" spans="1:5">
      <c r="A31" s="4" t="s">
        <v>174</v>
      </c>
      <c r="B31" s="5">
        <v>0</v>
      </c>
      <c r="C31" s="27">
        <v>0</v>
      </c>
      <c r="D31" s="27">
        <v>0</v>
      </c>
      <c r="E31" s="7">
        <v>0</v>
      </c>
    </row>
    <row r="32" spans="1:5" ht="15.75" thickBot="1">
      <c r="A32" s="4" t="s">
        <v>175</v>
      </c>
      <c r="B32" s="5">
        <v>175</v>
      </c>
      <c r="C32" s="27">
        <v>0</v>
      </c>
      <c r="D32" s="27">
        <v>0</v>
      </c>
      <c r="E32" s="7">
        <v>0</v>
      </c>
    </row>
    <row r="33" spans="1:5" ht="31.5">
      <c r="A33" s="11" t="s">
        <v>109</v>
      </c>
      <c r="B33" s="12" t="s">
        <v>110</v>
      </c>
      <c r="C33" s="13" t="s">
        <v>176</v>
      </c>
      <c r="D33" s="13"/>
      <c r="E33" s="10" t="s">
        <v>80</v>
      </c>
    </row>
    <row r="34" spans="1:5">
      <c r="A34" s="4" t="s">
        <v>111</v>
      </c>
      <c r="B34" s="5">
        <v>47.5</v>
      </c>
      <c r="C34" s="27">
        <v>35.625</v>
      </c>
      <c r="D34" s="27">
        <v>0</v>
      </c>
      <c r="E34" s="7">
        <v>15</v>
      </c>
    </row>
    <row r="35" spans="1:5">
      <c r="A35" s="4" t="s">
        <v>177</v>
      </c>
      <c r="B35" s="5">
        <v>85.5</v>
      </c>
      <c r="C35" s="27">
        <v>64.125</v>
      </c>
      <c r="D35" s="27">
        <v>0</v>
      </c>
      <c r="E35" s="7">
        <v>15</v>
      </c>
    </row>
    <row r="36" spans="1:5">
      <c r="A36" s="4" t="s">
        <v>178</v>
      </c>
      <c r="B36" s="5">
        <v>114</v>
      </c>
      <c r="C36" s="27">
        <v>85.5</v>
      </c>
      <c r="D36" s="27">
        <v>0</v>
      </c>
      <c r="E36" s="7">
        <v>15</v>
      </c>
    </row>
    <row r="37" spans="1:5">
      <c r="A37" s="4" t="s">
        <v>179</v>
      </c>
      <c r="B37" s="5">
        <v>133</v>
      </c>
      <c r="C37" s="27">
        <v>99.75</v>
      </c>
      <c r="D37" s="27">
        <v>0</v>
      </c>
      <c r="E37" s="7">
        <v>15</v>
      </c>
    </row>
    <row r="38" spans="1:5">
      <c r="A38" s="4" t="s">
        <v>180</v>
      </c>
      <c r="B38" s="5">
        <v>47.5</v>
      </c>
      <c r="C38" s="27">
        <v>35.625</v>
      </c>
      <c r="D38" s="27">
        <v>0</v>
      </c>
      <c r="E38" s="7">
        <v>15</v>
      </c>
    </row>
    <row r="39" spans="1:5">
      <c r="A39" s="4" t="s">
        <v>181</v>
      </c>
      <c r="B39" s="5">
        <v>85.5</v>
      </c>
      <c r="C39" s="27">
        <v>64.125</v>
      </c>
      <c r="D39" s="27">
        <v>0</v>
      </c>
      <c r="E39" s="7">
        <v>15</v>
      </c>
    </row>
    <row r="40" spans="1:5">
      <c r="A40" s="4" t="s">
        <v>182</v>
      </c>
      <c r="B40" s="5">
        <v>114</v>
      </c>
      <c r="C40" s="27">
        <v>85.5</v>
      </c>
      <c r="D40" s="27">
        <v>0</v>
      </c>
      <c r="E40" s="7">
        <v>15</v>
      </c>
    </row>
    <row r="41" spans="1:5">
      <c r="A41" s="4" t="s">
        <v>183</v>
      </c>
      <c r="B41" s="5">
        <v>133</v>
      </c>
      <c r="C41" s="27">
        <v>99.75</v>
      </c>
      <c r="D41" s="27">
        <v>0</v>
      </c>
      <c r="E41" s="7">
        <v>15</v>
      </c>
    </row>
    <row r="42" spans="1:5">
      <c r="A42" s="4" t="s">
        <v>184</v>
      </c>
      <c r="B42" s="5">
        <v>47.5</v>
      </c>
      <c r="C42" s="27">
        <v>35.625</v>
      </c>
      <c r="D42" s="27">
        <v>0</v>
      </c>
      <c r="E42" s="7">
        <v>15</v>
      </c>
    </row>
    <row r="43" spans="1:5">
      <c r="A43" s="4" t="s">
        <v>185</v>
      </c>
      <c r="B43" s="5">
        <v>85.5</v>
      </c>
      <c r="C43" s="27">
        <v>64.125</v>
      </c>
      <c r="D43" s="27">
        <v>0</v>
      </c>
      <c r="E43" s="7">
        <v>15</v>
      </c>
    </row>
    <row r="44" spans="1:5">
      <c r="A44" s="4" t="s">
        <v>186</v>
      </c>
      <c r="B44" s="5">
        <v>114</v>
      </c>
      <c r="C44" s="27">
        <v>85.5</v>
      </c>
      <c r="D44" s="27">
        <v>0</v>
      </c>
      <c r="E44" s="7">
        <v>15</v>
      </c>
    </row>
    <row r="45" spans="1:5">
      <c r="A45" s="4" t="s">
        <v>187</v>
      </c>
      <c r="B45" s="5">
        <v>133</v>
      </c>
      <c r="C45" s="27">
        <v>99.75</v>
      </c>
      <c r="D45" s="27">
        <v>0</v>
      </c>
      <c r="E45" s="7">
        <v>15</v>
      </c>
    </row>
    <row r="46" spans="1:5">
      <c r="A46" s="4" t="s">
        <v>188</v>
      </c>
      <c r="B46" s="5">
        <v>47.5</v>
      </c>
      <c r="C46" s="27">
        <v>35.625</v>
      </c>
      <c r="D46" s="27">
        <v>0</v>
      </c>
      <c r="E46" s="7">
        <v>15</v>
      </c>
    </row>
    <row r="47" spans="1:5">
      <c r="A47" s="4" t="s">
        <v>189</v>
      </c>
      <c r="B47" s="5">
        <v>85.5</v>
      </c>
      <c r="C47" s="27">
        <v>64.125</v>
      </c>
      <c r="D47" s="27">
        <v>0</v>
      </c>
      <c r="E47" s="7">
        <v>15</v>
      </c>
    </row>
    <row r="48" spans="1:5">
      <c r="A48" s="4" t="s">
        <v>190</v>
      </c>
      <c r="B48" s="5">
        <v>114</v>
      </c>
      <c r="C48" s="27">
        <v>85.5</v>
      </c>
      <c r="D48" s="27">
        <v>0</v>
      </c>
      <c r="E48" s="7">
        <v>15</v>
      </c>
    </row>
    <row r="49" spans="1:6" ht="15.75" thickBot="1">
      <c r="A49" s="4" t="s">
        <v>191</v>
      </c>
      <c r="B49" s="5">
        <v>133</v>
      </c>
      <c r="C49" s="27">
        <v>99.75</v>
      </c>
      <c r="D49" s="27">
        <v>0</v>
      </c>
      <c r="E49" s="7">
        <v>15</v>
      </c>
    </row>
    <row r="50" spans="1:6" ht="31.5">
      <c r="A50" s="11" t="s">
        <v>112</v>
      </c>
      <c r="B50" s="12" t="s">
        <v>113</v>
      </c>
      <c r="C50" s="13" t="s">
        <v>192</v>
      </c>
      <c r="D50" s="13" t="s">
        <v>114</v>
      </c>
      <c r="E50" s="10" t="s">
        <v>80</v>
      </c>
    </row>
    <row r="51" spans="1:6">
      <c r="A51" s="4" t="s">
        <v>115</v>
      </c>
      <c r="B51" s="5">
        <v>0</v>
      </c>
      <c r="C51" s="27">
        <v>0</v>
      </c>
      <c r="D51" s="4" t="s">
        <v>116</v>
      </c>
      <c r="E51" s="7">
        <v>0</v>
      </c>
    </row>
    <row r="52" spans="1:6">
      <c r="A52" s="4" t="s">
        <v>117</v>
      </c>
      <c r="B52" s="5">
        <v>20</v>
      </c>
      <c r="C52" s="27">
        <v>18</v>
      </c>
      <c r="D52" s="4" t="s">
        <v>118</v>
      </c>
      <c r="E52" s="7">
        <v>15</v>
      </c>
      <c r="F52" s="40">
        <v>6</v>
      </c>
    </row>
    <row r="53" spans="1:6">
      <c r="A53" s="4" t="s">
        <v>119</v>
      </c>
      <c r="B53" s="5">
        <v>12.5</v>
      </c>
      <c r="C53" s="27">
        <v>11.25</v>
      </c>
      <c r="D53" s="4" t="s">
        <v>120</v>
      </c>
      <c r="E53" s="7">
        <v>15</v>
      </c>
      <c r="F53" s="40">
        <v>12</v>
      </c>
    </row>
    <row r="54" spans="1:6">
      <c r="A54" s="4" t="s">
        <v>56</v>
      </c>
      <c r="B54" s="5">
        <v>10</v>
      </c>
      <c r="C54" s="27">
        <v>9</v>
      </c>
      <c r="D54" s="4" t="s">
        <v>121</v>
      </c>
      <c r="E54" s="7">
        <v>15</v>
      </c>
      <c r="F54" s="40">
        <v>24</v>
      </c>
    </row>
    <row r="55" spans="1:6">
      <c r="A55" s="4" t="s">
        <v>122</v>
      </c>
      <c r="B55" s="5">
        <v>8</v>
      </c>
      <c r="C55" s="27">
        <v>7.2</v>
      </c>
      <c r="D55" s="4" t="s">
        <v>123</v>
      </c>
      <c r="E55" s="7">
        <v>15</v>
      </c>
      <c r="F55" s="40">
        <v>36</v>
      </c>
    </row>
    <row r="56" spans="1:6">
      <c r="A56" s="4" t="s">
        <v>124</v>
      </c>
      <c r="B56" s="5">
        <v>55</v>
      </c>
      <c r="C56" s="27">
        <v>49.5</v>
      </c>
      <c r="D56" s="4" t="s">
        <v>118</v>
      </c>
      <c r="E56" s="7">
        <v>15</v>
      </c>
      <c r="F56" s="40">
        <v>6</v>
      </c>
    </row>
    <row r="57" spans="1:6">
      <c r="A57" s="4" t="s">
        <v>125</v>
      </c>
      <c r="B57" s="5">
        <v>40</v>
      </c>
      <c r="C57" s="27">
        <v>36</v>
      </c>
      <c r="D57" s="4" t="s">
        <v>120</v>
      </c>
      <c r="E57" s="7">
        <v>15</v>
      </c>
      <c r="F57" s="40">
        <v>12</v>
      </c>
    </row>
    <row r="58" spans="1:6">
      <c r="A58" s="4" t="s">
        <v>126</v>
      </c>
      <c r="B58" s="5">
        <v>30</v>
      </c>
      <c r="C58" s="27">
        <v>27</v>
      </c>
      <c r="D58" s="4" t="s">
        <v>121</v>
      </c>
      <c r="E58" s="7">
        <v>15</v>
      </c>
      <c r="F58" s="40">
        <v>24</v>
      </c>
    </row>
    <row r="59" spans="1:6">
      <c r="A59" s="4" t="s">
        <v>127</v>
      </c>
      <c r="B59" s="5">
        <v>25</v>
      </c>
      <c r="C59" s="27">
        <v>22.5</v>
      </c>
      <c r="D59" s="4" t="s">
        <v>123</v>
      </c>
      <c r="E59" s="7">
        <v>15</v>
      </c>
      <c r="F59" s="40">
        <v>36</v>
      </c>
    </row>
    <row r="60" spans="1:6">
      <c r="A60" s="4" t="s">
        <v>128</v>
      </c>
      <c r="B60" s="5">
        <v>55</v>
      </c>
      <c r="C60" s="27">
        <v>49.5</v>
      </c>
      <c r="D60" s="4" t="s">
        <v>118</v>
      </c>
      <c r="E60" s="7">
        <v>15</v>
      </c>
      <c r="F60" s="40">
        <v>6</v>
      </c>
    </row>
    <row r="61" spans="1:6">
      <c r="A61" s="4" t="s">
        <v>129</v>
      </c>
      <c r="B61" s="5">
        <v>40</v>
      </c>
      <c r="C61" s="27">
        <v>36</v>
      </c>
      <c r="D61" s="4" t="s">
        <v>120</v>
      </c>
      <c r="E61" s="7">
        <v>15</v>
      </c>
      <c r="F61" s="40">
        <v>12</v>
      </c>
    </row>
    <row r="62" spans="1:6">
      <c r="A62" s="4" t="s">
        <v>130</v>
      </c>
      <c r="B62" s="5">
        <v>30</v>
      </c>
      <c r="C62" s="27">
        <v>27</v>
      </c>
      <c r="D62" s="4" t="s">
        <v>121</v>
      </c>
      <c r="E62" s="7">
        <v>15</v>
      </c>
      <c r="F62" s="40">
        <v>24</v>
      </c>
    </row>
    <row r="63" spans="1:6">
      <c r="A63" s="4" t="s">
        <v>131</v>
      </c>
      <c r="B63" s="5">
        <v>25</v>
      </c>
      <c r="C63" s="27">
        <v>22.5</v>
      </c>
      <c r="D63" s="4" t="s">
        <v>123</v>
      </c>
      <c r="E63" s="7">
        <v>15</v>
      </c>
      <c r="F63" s="40">
        <v>36</v>
      </c>
    </row>
    <row r="64" spans="1:6">
      <c r="A64" s="4" t="s">
        <v>193</v>
      </c>
      <c r="B64" s="5">
        <v>55</v>
      </c>
      <c r="C64" s="27">
        <v>49.5</v>
      </c>
      <c r="D64" s="4" t="s">
        <v>118</v>
      </c>
      <c r="E64" s="7">
        <v>15</v>
      </c>
      <c r="F64" s="40">
        <v>6</v>
      </c>
    </row>
    <row r="65" spans="1:6">
      <c r="A65" s="4" t="s">
        <v>194</v>
      </c>
      <c r="B65" s="5">
        <v>40</v>
      </c>
      <c r="C65" s="27">
        <v>36</v>
      </c>
      <c r="D65" s="4" t="s">
        <v>120</v>
      </c>
      <c r="E65" s="7">
        <v>15</v>
      </c>
      <c r="F65" s="40">
        <v>12</v>
      </c>
    </row>
    <row r="66" spans="1:6">
      <c r="A66" s="4" t="s">
        <v>195</v>
      </c>
      <c r="B66" s="5">
        <v>30</v>
      </c>
      <c r="C66" s="27">
        <v>27</v>
      </c>
      <c r="D66" s="4" t="s">
        <v>121</v>
      </c>
      <c r="E66" s="7">
        <v>15</v>
      </c>
      <c r="F66" s="40">
        <v>24</v>
      </c>
    </row>
    <row r="67" spans="1:6">
      <c r="A67" s="4" t="s">
        <v>196</v>
      </c>
      <c r="B67" s="5">
        <v>25</v>
      </c>
      <c r="C67" s="27">
        <v>22.5</v>
      </c>
      <c r="D67" s="4" t="s">
        <v>123</v>
      </c>
      <c r="E67" s="7">
        <v>15</v>
      </c>
      <c r="F67" s="40">
        <v>36</v>
      </c>
    </row>
    <row r="68" spans="1:6">
      <c r="A68" s="4" t="s">
        <v>197</v>
      </c>
      <c r="B68" s="5">
        <v>55</v>
      </c>
      <c r="C68" s="27">
        <v>49.5</v>
      </c>
      <c r="D68" s="4" t="s">
        <v>118</v>
      </c>
      <c r="E68" s="7">
        <v>15</v>
      </c>
      <c r="F68" s="40">
        <v>6</v>
      </c>
    </row>
    <row r="69" spans="1:6">
      <c r="A69" s="4" t="s">
        <v>198</v>
      </c>
      <c r="B69" s="5">
        <v>40</v>
      </c>
      <c r="C69" s="27">
        <v>36</v>
      </c>
      <c r="D69" s="4" t="s">
        <v>120</v>
      </c>
      <c r="E69" s="7">
        <v>15</v>
      </c>
      <c r="F69" s="40">
        <v>12</v>
      </c>
    </row>
    <row r="70" spans="1:6">
      <c r="A70" s="4" t="s">
        <v>199</v>
      </c>
      <c r="B70" s="5">
        <v>30</v>
      </c>
      <c r="C70" s="27">
        <v>27</v>
      </c>
      <c r="D70" s="4" t="s">
        <v>121</v>
      </c>
      <c r="E70" s="7">
        <v>15</v>
      </c>
      <c r="F70" s="40">
        <v>24</v>
      </c>
    </row>
    <row r="71" spans="1:6" ht="15.75" thickBot="1">
      <c r="A71" s="4" t="s">
        <v>200</v>
      </c>
      <c r="B71" s="5">
        <v>25</v>
      </c>
      <c r="C71" s="27">
        <v>22.5</v>
      </c>
      <c r="D71" s="4" t="s">
        <v>123</v>
      </c>
      <c r="E71" s="7">
        <v>15</v>
      </c>
      <c r="F71" s="40">
        <v>36</v>
      </c>
    </row>
    <row r="72" spans="1:6" ht="30">
      <c r="A72" s="11" t="s">
        <v>132</v>
      </c>
      <c r="B72" s="12" t="s">
        <v>133</v>
      </c>
      <c r="C72" s="13" t="s">
        <v>201</v>
      </c>
      <c r="D72" s="13" t="s">
        <v>134</v>
      </c>
      <c r="E72" s="14" t="s">
        <v>79</v>
      </c>
      <c r="F72" s="41"/>
    </row>
    <row r="73" spans="1:6">
      <c r="A73" s="17" t="s">
        <v>83</v>
      </c>
      <c r="B73" s="18">
        <v>125</v>
      </c>
      <c r="C73" s="31">
        <v>120</v>
      </c>
      <c r="D73" s="31">
        <v>112.5</v>
      </c>
      <c r="E73" s="19">
        <v>8</v>
      </c>
    </row>
    <row r="74" spans="1:6">
      <c r="A74" s="17" t="s">
        <v>85</v>
      </c>
      <c r="B74" s="18">
        <v>345</v>
      </c>
      <c r="C74" s="31">
        <v>325</v>
      </c>
      <c r="D74" s="31">
        <v>310.5</v>
      </c>
      <c r="E74" s="19">
        <v>10</v>
      </c>
    </row>
    <row r="75" spans="1:6">
      <c r="A75" s="17" t="s">
        <v>135</v>
      </c>
      <c r="B75" s="18">
        <v>215</v>
      </c>
      <c r="C75" s="31">
        <v>200</v>
      </c>
      <c r="D75" s="31">
        <v>193.5</v>
      </c>
      <c r="E75" s="19">
        <v>8</v>
      </c>
    </row>
    <row r="76" spans="1:6">
      <c r="A76" s="15" t="s">
        <v>136</v>
      </c>
      <c r="B76" s="18">
        <v>345</v>
      </c>
      <c r="C76" s="31">
        <v>325</v>
      </c>
      <c r="D76" s="31">
        <v>310.5</v>
      </c>
      <c r="E76" s="19">
        <v>10</v>
      </c>
    </row>
    <row r="77" spans="1:6">
      <c r="A77" s="15" t="s">
        <v>137</v>
      </c>
      <c r="B77" s="18">
        <v>345</v>
      </c>
      <c r="C77" s="31">
        <v>325</v>
      </c>
      <c r="D77" s="31">
        <v>310.5</v>
      </c>
      <c r="E77" s="19">
        <v>10</v>
      </c>
    </row>
    <row r="78" spans="1:6">
      <c r="A78" s="15" t="s">
        <v>138</v>
      </c>
      <c r="B78" s="18">
        <v>345</v>
      </c>
      <c r="C78" s="31">
        <v>325</v>
      </c>
      <c r="D78" s="31">
        <v>310.5</v>
      </c>
      <c r="E78" s="19">
        <v>10</v>
      </c>
    </row>
    <row r="79" spans="1:6">
      <c r="A79" s="20" t="s">
        <v>139</v>
      </c>
      <c r="B79" s="18">
        <v>945</v>
      </c>
      <c r="C79" s="31">
        <v>925</v>
      </c>
      <c r="D79" s="31">
        <v>850.5</v>
      </c>
      <c r="E79" s="19">
        <v>10</v>
      </c>
    </row>
    <row r="80" spans="1:6">
      <c r="A80" s="20" t="s">
        <v>140</v>
      </c>
      <c r="B80" s="18">
        <v>1200</v>
      </c>
      <c r="C80" s="31">
        <v>1100</v>
      </c>
      <c r="D80" s="31">
        <v>1080</v>
      </c>
      <c r="E80" s="19">
        <v>10</v>
      </c>
    </row>
    <row r="81" spans="1:5">
      <c r="A81" s="20" t="s">
        <v>141</v>
      </c>
      <c r="B81" s="18">
        <v>1200</v>
      </c>
      <c r="C81" s="31">
        <v>1100</v>
      </c>
      <c r="D81" s="31">
        <v>1080</v>
      </c>
      <c r="E81" s="19">
        <v>10</v>
      </c>
    </row>
    <row r="82" spans="1:5" ht="15.75" thickBot="1">
      <c r="A82" s="21" t="s">
        <v>142</v>
      </c>
      <c r="B82" s="22">
        <v>1450</v>
      </c>
      <c r="C82" s="23">
        <v>1350</v>
      </c>
      <c r="D82" s="23">
        <v>1305</v>
      </c>
      <c r="E82" s="24">
        <v>10</v>
      </c>
    </row>
    <row r="83" spans="1:5">
      <c r="A83" s="11" t="s">
        <v>167</v>
      </c>
      <c r="B83" s="12"/>
      <c r="C83" s="13"/>
      <c r="D83" s="13"/>
      <c r="E83" s="14"/>
    </row>
    <row r="84" spans="1:5">
      <c r="A84" s="4" t="s">
        <v>202</v>
      </c>
      <c r="B84" s="5">
        <v>0</v>
      </c>
      <c r="C84" s="27">
        <v>0</v>
      </c>
      <c r="D84" s="4" t="s">
        <v>116</v>
      </c>
      <c r="E84" s="7">
        <v>0</v>
      </c>
    </row>
    <row r="85" spans="1:5">
      <c r="A85" s="25" t="s">
        <v>203</v>
      </c>
      <c r="B85" s="5">
        <v>250</v>
      </c>
      <c r="C85" s="27">
        <v>0</v>
      </c>
      <c r="D85" s="4" t="s">
        <v>116</v>
      </c>
      <c r="E85" s="7">
        <v>0</v>
      </c>
    </row>
    <row r="86" spans="1:5" ht="15.75" thickBot="1">
      <c r="A86" s="25" t="s">
        <v>204</v>
      </c>
      <c r="B86" s="5">
        <v>550</v>
      </c>
      <c r="C86" s="27">
        <v>0</v>
      </c>
      <c r="D86" s="4" t="s">
        <v>116</v>
      </c>
      <c r="E86" s="7">
        <v>0</v>
      </c>
    </row>
    <row r="87" spans="1:5">
      <c r="A87" s="11" t="s">
        <v>143</v>
      </c>
      <c r="B87" s="12"/>
      <c r="C87" s="13"/>
      <c r="D87" s="13"/>
      <c r="E87" s="14"/>
    </row>
    <row r="88" spans="1:5">
      <c r="A88" s="26" t="s">
        <v>10</v>
      </c>
      <c r="B88" s="5"/>
      <c r="C88" s="27"/>
      <c r="D88" s="4"/>
      <c r="E88" s="7"/>
    </row>
    <row r="89" spans="1:5">
      <c r="A89" s="26" t="s">
        <v>144</v>
      </c>
      <c r="B89" s="5"/>
      <c r="C89" s="27"/>
      <c r="D89" s="4"/>
      <c r="E89" s="7"/>
    </row>
    <row r="90" spans="1:5" ht="15.75" thickBot="1">
      <c r="A90" s="28" t="s">
        <v>145</v>
      </c>
      <c r="B90" s="5"/>
      <c r="C90" s="27"/>
      <c r="D90" s="4"/>
      <c r="E90" s="7"/>
    </row>
    <row r="91" spans="1:5">
      <c r="A91" s="11" t="s">
        <v>146</v>
      </c>
      <c r="B91" s="12"/>
      <c r="C91" s="13"/>
      <c r="D91" s="13"/>
      <c r="E91" s="14"/>
    </row>
    <row r="92" spans="1:5">
      <c r="A92" s="26" t="s">
        <v>10</v>
      </c>
      <c r="B92" s="5"/>
      <c r="C92" s="27"/>
      <c r="D92" s="4"/>
      <c r="E92" s="7"/>
    </row>
    <row r="93" spans="1:5">
      <c r="A93" s="26" t="s">
        <v>144</v>
      </c>
      <c r="B93" s="5"/>
      <c r="C93" s="27"/>
      <c r="D93" s="4"/>
      <c r="E93" s="7"/>
    </row>
    <row r="94" spans="1:5" ht="15.75" thickBot="1">
      <c r="A94" s="28" t="s">
        <v>145</v>
      </c>
      <c r="B94" s="5"/>
      <c r="C94" s="27"/>
      <c r="D94" s="4"/>
      <c r="E94" s="7"/>
    </row>
    <row r="95" spans="1:5">
      <c r="A95" s="11" t="s">
        <v>205</v>
      </c>
      <c r="B95" s="12"/>
      <c r="C95" s="13"/>
      <c r="D95" s="13"/>
      <c r="E95" s="14"/>
    </row>
    <row r="96" spans="1:5">
      <c r="A96" s="26" t="s">
        <v>10</v>
      </c>
      <c r="B96" s="5"/>
      <c r="C96" s="27"/>
      <c r="D96" s="4"/>
      <c r="E96" s="7"/>
    </row>
    <row r="97" spans="1:7">
      <c r="A97" s="26" t="s">
        <v>206</v>
      </c>
      <c r="B97" s="5"/>
      <c r="C97" s="27"/>
      <c r="D97" s="4"/>
      <c r="E97" s="7"/>
    </row>
    <row r="98" spans="1:7">
      <c r="A98" s="26" t="s">
        <v>207</v>
      </c>
      <c r="B98" s="5"/>
      <c r="C98" s="27"/>
      <c r="D98" s="4"/>
      <c r="E98" s="7"/>
    </row>
    <row r="99" spans="1:7">
      <c r="A99" s="26" t="s">
        <v>208</v>
      </c>
      <c r="B99" s="5"/>
      <c r="C99" s="27"/>
      <c r="D99" s="4"/>
      <c r="E99" s="7"/>
    </row>
    <row r="100" spans="1:7" ht="15.75" thickBot="1">
      <c r="A100" s="26" t="s">
        <v>209</v>
      </c>
      <c r="B100" s="5"/>
      <c r="C100" s="27"/>
      <c r="D100" s="4"/>
      <c r="E100" s="7"/>
    </row>
    <row r="101" spans="1:7">
      <c r="A101" s="11" t="s">
        <v>147</v>
      </c>
      <c r="B101" s="12"/>
      <c r="C101" s="13"/>
      <c r="D101" s="13"/>
      <c r="E101" s="14"/>
    </row>
    <row r="102" spans="1:7">
      <c r="A102" s="26" t="s">
        <v>10</v>
      </c>
      <c r="B102" s="5"/>
      <c r="C102" s="27"/>
      <c r="D102" s="4"/>
      <c r="E102" s="7"/>
    </row>
    <row r="103" spans="1:7">
      <c r="A103" s="33" t="s">
        <v>148</v>
      </c>
      <c r="B103" s="5"/>
      <c r="C103" s="27"/>
      <c r="D103" s="4"/>
      <c r="E103" s="7"/>
    </row>
    <row r="104" spans="1:7" ht="15.75" thickBot="1">
      <c r="A104" s="34" t="s">
        <v>59</v>
      </c>
      <c r="B104" s="32"/>
      <c r="C104" s="29"/>
      <c r="D104" s="35"/>
      <c r="E104" s="30"/>
    </row>
    <row r="105" spans="1:7">
      <c r="A105" s="25" t="s">
        <v>210</v>
      </c>
    </row>
    <row r="106" spans="1:7" ht="15.75">
      <c r="A106" s="2"/>
    </row>
    <row r="107" spans="1:7">
      <c r="A107" s="59" t="s">
        <v>211</v>
      </c>
    </row>
    <row r="108" spans="1:7">
      <c r="A108" s="3"/>
    </row>
    <row r="109" spans="1:7">
      <c r="A109" s="3"/>
    </row>
    <row r="110" spans="1:7">
      <c r="A110" s="60" t="s">
        <v>212</v>
      </c>
      <c r="B110" s="61" t="s">
        <v>213</v>
      </c>
      <c r="C110" s="25"/>
    </row>
    <row r="111" spans="1:7">
      <c r="A111" s="25" t="s">
        <v>214</v>
      </c>
      <c r="B111" s="4" t="s">
        <v>118</v>
      </c>
      <c r="C111" s="61">
        <v>55</v>
      </c>
      <c r="E111"/>
      <c r="F111" s="25" t="s">
        <v>214</v>
      </c>
      <c r="G111" s="25" t="s">
        <v>214</v>
      </c>
    </row>
    <row r="112" spans="1:7">
      <c r="A112" s="25" t="s">
        <v>215</v>
      </c>
      <c r="B112" s="4" t="s">
        <v>120</v>
      </c>
      <c r="C112" s="61">
        <v>40</v>
      </c>
      <c r="E112"/>
    </row>
    <row r="113" spans="1:5">
      <c r="A113" s="25" t="s">
        <v>216</v>
      </c>
      <c r="B113" s="4" t="s">
        <v>121</v>
      </c>
      <c r="C113" s="61">
        <v>30</v>
      </c>
      <c r="E113"/>
    </row>
    <row r="114" spans="1:5">
      <c r="A114" s="25" t="s">
        <v>217</v>
      </c>
      <c r="B114" s="4" t="s">
        <v>123</v>
      </c>
      <c r="C114" s="61">
        <v>25</v>
      </c>
      <c r="E114"/>
    </row>
    <row r="115" spans="1:5">
      <c r="A115" s="25" t="s">
        <v>218</v>
      </c>
      <c r="B115" s="4" t="s">
        <v>118</v>
      </c>
      <c r="C115" s="61">
        <v>55</v>
      </c>
      <c r="E115"/>
    </row>
    <row r="116" spans="1:5">
      <c r="A116" s="25" t="s">
        <v>219</v>
      </c>
      <c r="B116" s="4" t="s">
        <v>120</v>
      </c>
      <c r="C116" s="61">
        <v>40</v>
      </c>
      <c r="E116"/>
    </row>
    <row r="117" spans="1:5">
      <c r="A117" s="25" t="s">
        <v>220</v>
      </c>
      <c r="B117" s="4" t="s">
        <v>121</v>
      </c>
      <c r="C117" s="61">
        <v>30</v>
      </c>
      <c r="E117"/>
    </row>
    <row r="118" spans="1:5">
      <c r="A118" s="25" t="s">
        <v>221</v>
      </c>
      <c r="B118" s="4" t="s">
        <v>123</v>
      </c>
      <c r="C118" s="61">
        <v>25</v>
      </c>
      <c r="E118"/>
    </row>
    <row r="119" spans="1:5">
      <c r="A119" s="25" t="s">
        <v>222</v>
      </c>
      <c r="B119" s="4" t="s">
        <v>118</v>
      </c>
      <c r="C119" s="61">
        <v>55</v>
      </c>
      <c r="E119"/>
    </row>
    <row r="120" spans="1:5">
      <c r="A120" s="25" t="s">
        <v>223</v>
      </c>
      <c r="B120" s="4" t="s">
        <v>120</v>
      </c>
      <c r="C120" s="61">
        <v>40</v>
      </c>
      <c r="E120"/>
    </row>
    <row r="121" spans="1:5">
      <c r="A121" s="25" t="s">
        <v>224</v>
      </c>
      <c r="B121" s="4" t="s">
        <v>121</v>
      </c>
      <c r="C121" s="61">
        <v>30</v>
      </c>
      <c r="E121"/>
    </row>
    <row r="122" spans="1:5">
      <c r="A122" s="25" t="s">
        <v>225</v>
      </c>
      <c r="B122" s="4" t="s">
        <v>123</v>
      </c>
      <c r="C122" s="61">
        <v>25</v>
      </c>
      <c r="E122"/>
    </row>
    <row r="123" spans="1:5">
      <c r="A123" s="25" t="s">
        <v>226</v>
      </c>
      <c r="B123" s="4" t="s">
        <v>120</v>
      </c>
      <c r="C123" s="61">
        <v>90</v>
      </c>
      <c r="E123"/>
    </row>
    <row r="124" spans="1:5">
      <c r="A124" s="25" t="s">
        <v>227</v>
      </c>
      <c r="B124" s="4" t="s">
        <v>121</v>
      </c>
      <c r="C124" s="61">
        <v>55</v>
      </c>
      <c r="E124"/>
    </row>
    <row r="125" spans="1:5">
      <c r="A125" s="25" t="s">
        <v>228</v>
      </c>
      <c r="B125" s="4" t="s">
        <v>123</v>
      </c>
      <c r="C125" s="61">
        <v>45</v>
      </c>
      <c r="E125"/>
    </row>
    <row r="126" spans="1:5">
      <c r="A126" s="25" t="s">
        <v>229</v>
      </c>
      <c r="B126" s="4" t="s">
        <v>120</v>
      </c>
      <c r="C126" s="61">
        <v>120</v>
      </c>
      <c r="E126"/>
    </row>
    <row r="127" spans="1:5">
      <c r="A127" s="25" t="s">
        <v>230</v>
      </c>
      <c r="B127" s="4" t="s">
        <v>121</v>
      </c>
      <c r="C127" s="61">
        <v>70</v>
      </c>
      <c r="E127"/>
    </row>
    <row r="128" spans="1:5">
      <c r="A128" s="25" t="s">
        <v>231</v>
      </c>
      <c r="B128" s="4" t="s">
        <v>123</v>
      </c>
      <c r="C128" s="61">
        <v>55</v>
      </c>
      <c r="E128"/>
    </row>
    <row r="129" spans="1:8">
      <c r="B129" s="61"/>
    </row>
    <row r="130" spans="1:8">
      <c r="B130" s="61"/>
    </row>
    <row r="131" spans="1:8">
      <c r="A131" s="25" t="s">
        <v>220</v>
      </c>
      <c r="B131" s="4" t="s">
        <v>121</v>
      </c>
      <c r="C131" s="6">
        <f>SUMIFS(C111:C128,A111:A128,A131,B111:B128,B131)</f>
        <v>30</v>
      </c>
    </row>
    <row r="132" spans="1:8">
      <c r="B132" s="61"/>
    </row>
    <row r="133" spans="1:8">
      <c r="A133" s="60" t="s">
        <v>212</v>
      </c>
      <c r="B133" s="61" t="s">
        <v>213</v>
      </c>
      <c r="C133" s="25"/>
    </row>
    <row r="134" spans="1:8">
      <c r="A134" s="25" t="s">
        <v>232</v>
      </c>
      <c r="B134" s="4" t="s">
        <v>118</v>
      </c>
      <c r="C134" s="61">
        <v>55</v>
      </c>
      <c r="D134" s="40">
        <v>6</v>
      </c>
      <c r="E134" s="6" t="str">
        <f>A134&amp;" - "&amp;B134</f>
        <v>GBx Integrated (White) &amp; Window Mount  - 6 months</v>
      </c>
      <c r="F134" s="40">
        <v>6</v>
      </c>
      <c r="G134" s="61">
        <v>55</v>
      </c>
      <c r="H134" s="62">
        <f>G134*F134</f>
        <v>330</v>
      </c>
    </row>
    <row r="135" spans="1:8">
      <c r="A135" s="25" t="s">
        <v>232</v>
      </c>
      <c r="B135" s="4" t="s">
        <v>120</v>
      </c>
      <c r="C135" s="61">
        <v>40</v>
      </c>
      <c r="D135" s="40">
        <v>12</v>
      </c>
      <c r="E135" s="6" t="str">
        <f t="shared" ref="E135:E163" si="0">A135&amp;" - "&amp;B135</f>
        <v>GBx Integrated (White) &amp; Window Mount  - 12 months</v>
      </c>
      <c r="F135" s="40">
        <v>12</v>
      </c>
      <c r="G135" s="61">
        <v>40</v>
      </c>
      <c r="H135" s="62">
        <f t="shared" ref="H135:H153" si="1">G135*F135</f>
        <v>480</v>
      </c>
    </row>
    <row r="136" spans="1:8">
      <c r="A136" s="25" t="s">
        <v>232</v>
      </c>
      <c r="B136" s="4" t="s">
        <v>121</v>
      </c>
      <c r="C136" s="61">
        <v>30</v>
      </c>
      <c r="D136" s="40">
        <v>24</v>
      </c>
      <c r="E136" s="6" t="str">
        <f t="shared" si="0"/>
        <v>GBx Integrated (White) &amp; Window Mount  - 24 months</v>
      </c>
      <c r="F136" s="40">
        <v>24</v>
      </c>
      <c r="G136" s="61">
        <v>30</v>
      </c>
      <c r="H136" s="62">
        <f t="shared" si="1"/>
        <v>720</v>
      </c>
    </row>
    <row r="137" spans="1:8">
      <c r="A137" s="25" t="s">
        <v>232</v>
      </c>
      <c r="B137" s="4" t="s">
        <v>123</v>
      </c>
      <c r="C137" s="61">
        <v>25</v>
      </c>
      <c r="D137" s="40">
        <v>36</v>
      </c>
      <c r="E137" s="6" t="str">
        <f t="shared" si="0"/>
        <v>GBx Integrated (White) &amp; Window Mount  - 36 months</v>
      </c>
      <c r="F137" s="40">
        <v>36</v>
      </c>
      <c r="G137" s="61">
        <v>25</v>
      </c>
      <c r="H137" s="62">
        <f t="shared" si="1"/>
        <v>900</v>
      </c>
    </row>
    <row r="138" spans="1:8">
      <c r="A138" s="25" t="s">
        <v>233</v>
      </c>
      <c r="B138" s="4" t="s">
        <v>118</v>
      </c>
      <c r="C138" s="61">
        <v>55</v>
      </c>
      <c r="D138" s="40">
        <v>6</v>
      </c>
      <c r="E138" s="6" t="str">
        <f t="shared" si="0"/>
        <v>GBx Integrated (Black) &amp; Window Mount  - 6 months</v>
      </c>
      <c r="F138" s="40">
        <v>6</v>
      </c>
      <c r="G138" s="61">
        <v>55</v>
      </c>
      <c r="H138" s="62">
        <f t="shared" si="1"/>
        <v>330</v>
      </c>
    </row>
    <row r="139" spans="1:8">
      <c r="A139" s="25" t="s">
        <v>233</v>
      </c>
      <c r="B139" s="4" t="s">
        <v>120</v>
      </c>
      <c r="C139" s="61">
        <v>40</v>
      </c>
      <c r="D139" s="40">
        <v>12</v>
      </c>
      <c r="E139" s="6" t="str">
        <f t="shared" si="0"/>
        <v>GBx Integrated (Black) &amp; Window Mount  - 12 months</v>
      </c>
      <c r="F139" s="40">
        <v>12</v>
      </c>
      <c r="G139" s="61">
        <v>40</v>
      </c>
      <c r="H139" s="62">
        <f t="shared" si="1"/>
        <v>480</v>
      </c>
    </row>
    <row r="140" spans="1:8">
      <c r="A140" s="25" t="s">
        <v>233</v>
      </c>
      <c r="B140" s="4" t="s">
        <v>121</v>
      </c>
      <c r="C140" s="61">
        <v>30</v>
      </c>
      <c r="D140" s="40">
        <v>24</v>
      </c>
      <c r="E140" s="6" t="str">
        <f t="shared" si="0"/>
        <v>GBx Integrated (Black) &amp; Window Mount  - 24 months</v>
      </c>
      <c r="F140" s="40">
        <v>24</v>
      </c>
      <c r="G140" s="61">
        <v>30</v>
      </c>
      <c r="H140" s="62">
        <f t="shared" si="1"/>
        <v>720</v>
      </c>
    </row>
    <row r="141" spans="1:8">
      <c r="A141" s="25" t="s">
        <v>233</v>
      </c>
      <c r="B141" s="4" t="s">
        <v>123</v>
      </c>
      <c r="C141" s="61">
        <v>25</v>
      </c>
      <c r="D141" s="40">
        <v>36</v>
      </c>
      <c r="E141" s="6" t="str">
        <f t="shared" si="0"/>
        <v>GBx Integrated (Black) &amp; Window Mount  - 36 months</v>
      </c>
      <c r="F141" s="40">
        <v>36</v>
      </c>
      <c r="G141" s="61">
        <v>25</v>
      </c>
      <c r="H141" s="62">
        <f t="shared" si="1"/>
        <v>900</v>
      </c>
    </row>
    <row r="142" spans="1:8">
      <c r="A142" s="25" t="s">
        <v>234</v>
      </c>
      <c r="B142" s="4" t="s">
        <v>118</v>
      </c>
      <c r="C142" s="61">
        <v>55</v>
      </c>
      <c r="D142" s="40">
        <v>6</v>
      </c>
      <c r="E142" s="6" t="str">
        <f t="shared" si="0"/>
        <v>GBx Countertop &amp; Artwork Shield  - 6 months</v>
      </c>
      <c r="F142" s="40">
        <v>6</v>
      </c>
      <c r="G142" s="61">
        <v>55</v>
      </c>
      <c r="H142" s="62">
        <f t="shared" si="1"/>
        <v>330</v>
      </c>
    </row>
    <row r="143" spans="1:8">
      <c r="A143" s="25" t="s">
        <v>234</v>
      </c>
      <c r="B143" s="4" t="s">
        <v>120</v>
      </c>
      <c r="C143" s="61">
        <v>40</v>
      </c>
      <c r="D143" s="40">
        <v>12</v>
      </c>
      <c r="E143" s="6" t="str">
        <f t="shared" si="0"/>
        <v>GBx Countertop &amp; Artwork Shield  - 12 months</v>
      </c>
      <c r="F143" s="40">
        <v>12</v>
      </c>
      <c r="G143" s="61">
        <v>40</v>
      </c>
      <c r="H143" s="62">
        <f t="shared" si="1"/>
        <v>480</v>
      </c>
    </row>
    <row r="144" spans="1:8">
      <c r="A144" s="25" t="s">
        <v>234</v>
      </c>
      <c r="B144" s="4" t="s">
        <v>121</v>
      </c>
      <c r="C144" s="61">
        <v>30</v>
      </c>
      <c r="D144" s="40">
        <v>24</v>
      </c>
      <c r="E144" s="6" t="str">
        <f t="shared" si="0"/>
        <v>GBx Countertop &amp; Artwork Shield  - 24 months</v>
      </c>
      <c r="F144" s="40">
        <v>24</v>
      </c>
      <c r="G144" s="61">
        <v>30</v>
      </c>
      <c r="H144" s="62">
        <f t="shared" si="1"/>
        <v>720</v>
      </c>
    </row>
    <row r="145" spans="1:8">
      <c r="A145" s="25" t="s">
        <v>234</v>
      </c>
      <c r="B145" s="4" t="s">
        <v>123</v>
      </c>
      <c r="C145" s="61">
        <v>25</v>
      </c>
      <c r="D145" s="40">
        <v>36</v>
      </c>
      <c r="E145" s="6" t="str">
        <f t="shared" si="0"/>
        <v>GBx Countertop &amp; Artwork Shield  - 36 months</v>
      </c>
      <c r="F145" s="40">
        <v>36</v>
      </c>
      <c r="G145" s="61">
        <v>25</v>
      </c>
      <c r="H145" s="62">
        <f t="shared" si="1"/>
        <v>900</v>
      </c>
    </row>
    <row r="146" spans="1:8">
      <c r="A146" s="25" t="s">
        <v>235</v>
      </c>
      <c r="B146" s="4" t="s">
        <v>118</v>
      </c>
      <c r="C146" s="61" t="s">
        <v>236</v>
      </c>
      <c r="D146" s="40">
        <v>6</v>
      </c>
      <c r="E146" s="6" t="str">
        <f t="shared" si="0"/>
        <v>GBx Integrated Podium Standard &amp; Advanced artwork (Min 12 months) - 6 months</v>
      </c>
      <c r="F146" s="40">
        <v>6</v>
      </c>
      <c r="G146" s="61" t="s">
        <v>236</v>
      </c>
      <c r="H146" s="62" t="e">
        <f t="shared" si="1"/>
        <v>#VALUE!</v>
      </c>
    </row>
    <row r="147" spans="1:8">
      <c r="A147" s="25" t="s">
        <v>235</v>
      </c>
      <c r="B147" s="4" t="s">
        <v>120</v>
      </c>
      <c r="C147" s="61">
        <v>90</v>
      </c>
      <c r="D147" s="40">
        <v>12</v>
      </c>
      <c r="E147" s="6" t="str">
        <f t="shared" si="0"/>
        <v>GBx Integrated Podium Standard &amp; Advanced artwork (Min 12 months) - 12 months</v>
      </c>
      <c r="F147" s="40">
        <v>12</v>
      </c>
      <c r="G147" s="61">
        <v>90</v>
      </c>
      <c r="H147" s="62">
        <f t="shared" si="1"/>
        <v>1080</v>
      </c>
    </row>
    <row r="148" spans="1:8">
      <c r="A148" s="25" t="s">
        <v>235</v>
      </c>
      <c r="B148" s="4" t="s">
        <v>121</v>
      </c>
      <c r="C148" s="61">
        <v>55</v>
      </c>
      <c r="D148" s="40">
        <v>24</v>
      </c>
      <c r="E148" s="6" t="str">
        <f t="shared" si="0"/>
        <v>GBx Integrated Podium Standard &amp; Advanced artwork (Min 12 months) - 24 months</v>
      </c>
      <c r="F148" s="40">
        <v>24</v>
      </c>
      <c r="G148" s="61">
        <v>55</v>
      </c>
      <c r="H148" s="62">
        <f t="shared" si="1"/>
        <v>1320</v>
      </c>
    </row>
    <row r="149" spans="1:8">
      <c r="A149" s="25" t="s">
        <v>235</v>
      </c>
      <c r="B149" s="4" t="s">
        <v>123</v>
      </c>
      <c r="C149" s="61">
        <v>45</v>
      </c>
      <c r="D149" s="40">
        <v>36</v>
      </c>
      <c r="E149" s="6" t="str">
        <f t="shared" si="0"/>
        <v>GBx Integrated Podium Standard &amp; Advanced artwork (Min 12 months) - 36 months</v>
      </c>
      <c r="F149" s="40">
        <v>36</v>
      </c>
      <c r="G149" s="61">
        <v>45</v>
      </c>
      <c r="H149" s="62">
        <f t="shared" si="1"/>
        <v>1620</v>
      </c>
    </row>
    <row r="150" spans="1:8">
      <c r="A150" s="25" t="s">
        <v>237</v>
      </c>
      <c r="B150" s="4" t="s">
        <v>118</v>
      </c>
      <c r="C150" s="61" t="s">
        <v>236</v>
      </c>
      <c r="D150" s="40">
        <v>6</v>
      </c>
      <c r="E150" s="6" t="str">
        <f t="shared" si="0"/>
        <v>GBx Integrated Podium with Cashbox &amp; Advanced Artwork (Min 12 months) - 6 months</v>
      </c>
      <c r="F150" s="40">
        <v>6</v>
      </c>
      <c r="G150" s="61" t="s">
        <v>236</v>
      </c>
      <c r="H150" s="62" t="e">
        <f t="shared" si="1"/>
        <v>#VALUE!</v>
      </c>
    </row>
    <row r="151" spans="1:8">
      <c r="A151" s="25" t="s">
        <v>237</v>
      </c>
      <c r="B151" s="4" t="s">
        <v>120</v>
      </c>
      <c r="C151" s="61">
        <v>120</v>
      </c>
      <c r="D151" s="40">
        <v>12</v>
      </c>
      <c r="E151" s="6" t="str">
        <f t="shared" si="0"/>
        <v>GBx Integrated Podium with Cashbox &amp; Advanced Artwork (Min 12 months) - 12 months</v>
      </c>
      <c r="F151" s="40">
        <v>12</v>
      </c>
      <c r="G151" s="61">
        <v>120</v>
      </c>
      <c r="H151" s="62">
        <f t="shared" si="1"/>
        <v>1440</v>
      </c>
    </row>
    <row r="152" spans="1:8">
      <c r="A152" s="25" t="s">
        <v>237</v>
      </c>
      <c r="B152" s="4" t="s">
        <v>121</v>
      </c>
      <c r="C152" s="61">
        <v>70</v>
      </c>
      <c r="D152" s="40">
        <v>24</v>
      </c>
      <c r="E152" s="6" t="str">
        <f t="shared" si="0"/>
        <v>GBx Integrated Podium with Cashbox &amp; Advanced Artwork (Min 12 months) - 24 months</v>
      </c>
      <c r="F152" s="40">
        <v>24</v>
      </c>
      <c r="G152" s="61">
        <v>70</v>
      </c>
      <c r="H152" s="62">
        <f t="shared" si="1"/>
        <v>1680</v>
      </c>
    </row>
    <row r="153" spans="1:8">
      <c r="A153" s="25" t="s">
        <v>237</v>
      </c>
      <c r="B153" s="4" t="s">
        <v>123</v>
      </c>
      <c r="C153" s="61">
        <v>55</v>
      </c>
      <c r="D153" s="40">
        <v>36</v>
      </c>
      <c r="E153" s="6" t="str">
        <f t="shared" si="0"/>
        <v>GBx Integrated Podium with Cashbox &amp; Advanced Artwork (Min 12 months) - 36 months</v>
      </c>
      <c r="F153" s="40">
        <v>36</v>
      </c>
      <c r="G153" s="61">
        <v>55</v>
      </c>
      <c r="H153" s="62">
        <f t="shared" si="1"/>
        <v>1980</v>
      </c>
    </row>
    <row r="154" spans="1:8">
      <c r="A154" s="60" t="s">
        <v>212</v>
      </c>
      <c r="B154" s="61" t="s">
        <v>213</v>
      </c>
      <c r="E154" s="6" t="str">
        <f t="shared" si="0"/>
        <v>Please Select Hardware Product - Please select Lease Term</v>
      </c>
      <c r="F154" s="1"/>
    </row>
    <row r="155" spans="1:8">
      <c r="A155" s="60" t="s">
        <v>212</v>
      </c>
      <c r="B155" s="4" t="s">
        <v>118</v>
      </c>
      <c r="E155" s="6" t="str">
        <f t="shared" si="0"/>
        <v>Please Select Hardware Product - 6 months</v>
      </c>
    </row>
    <row r="156" spans="1:8">
      <c r="A156" s="60" t="s">
        <v>212</v>
      </c>
      <c r="B156" s="4" t="s">
        <v>120</v>
      </c>
      <c r="E156" s="6" t="str">
        <f t="shared" si="0"/>
        <v>Please Select Hardware Product - 12 months</v>
      </c>
    </row>
    <row r="157" spans="1:8">
      <c r="A157" s="60" t="s">
        <v>212</v>
      </c>
      <c r="B157" s="4" t="s">
        <v>121</v>
      </c>
      <c r="E157" s="6" t="str">
        <f t="shared" si="0"/>
        <v>Please Select Hardware Product - 24 months</v>
      </c>
    </row>
    <row r="158" spans="1:8">
      <c r="A158" s="60" t="s">
        <v>212</v>
      </c>
      <c r="B158" s="4" t="s">
        <v>123</v>
      </c>
      <c r="E158" s="6" t="str">
        <f t="shared" si="0"/>
        <v>Please Select Hardware Product - 36 months</v>
      </c>
    </row>
    <row r="159" spans="1:8">
      <c r="A159" s="25" t="s">
        <v>232</v>
      </c>
      <c r="B159" s="61" t="s">
        <v>213</v>
      </c>
      <c r="E159" s="6" t="str">
        <f t="shared" si="0"/>
        <v>GBx Integrated (White) &amp; Window Mount  - Please select Lease Term</v>
      </c>
    </row>
    <row r="160" spans="1:8">
      <c r="A160" s="25" t="s">
        <v>233</v>
      </c>
      <c r="B160" s="61" t="s">
        <v>213</v>
      </c>
      <c r="E160" s="6" t="str">
        <f t="shared" si="0"/>
        <v>GBx Integrated (Black) &amp; Window Mount  - Please select Lease Term</v>
      </c>
    </row>
    <row r="161" spans="1:5">
      <c r="A161" s="25" t="s">
        <v>234</v>
      </c>
      <c r="B161" s="61" t="s">
        <v>213</v>
      </c>
      <c r="E161" s="6" t="str">
        <f t="shared" si="0"/>
        <v>GBx Countertop &amp; Artwork Shield  - Please select Lease Term</v>
      </c>
    </row>
    <row r="162" spans="1:5">
      <c r="A162" s="25" t="s">
        <v>235</v>
      </c>
      <c r="B162" s="61" t="s">
        <v>213</v>
      </c>
      <c r="E162" s="6" t="str">
        <f t="shared" si="0"/>
        <v>GBx Integrated Podium Standard &amp; Advanced artwork (Min 12 months) - Please select Lease Term</v>
      </c>
    </row>
    <row r="163" spans="1:5">
      <c r="A163" s="25" t="s">
        <v>237</v>
      </c>
      <c r="B163" s="61" t="s">
        <v>213</v>
      </c>
      <c r="E163" s="6" t="str">
        <f t="shared" si="0"/>
        <v>GBx Integrated Podium with Cashbox &amp; Advanced Artwork (Min 12 months) - Please select Lease Term</v>
      </c>
    </row>
    <row r="166" spans="1:5">
      <c r="A166" s="60" t="s">
        <v>212</v>
      </c>
    </row>
    <row r="167" spans="1:5">
      <c r="A167" s="25" t="s">
        <v>232</v>
      </c>
      <c r="B167" s="4"/>
      <c r="C167" s="61"/>
    </row>
    <row r="168" spans="1:5">
      <c r="A168" s="25" t="s">
        <v>233</v>
      </c>
      <c r="B168" s="4"/>
      <c r="C168" s="61"/>
    </row>
    <row r="169" spans="1:5">
      <c r="A169" s="25" t="s">
        <v>238</v>
      </c>
      <c r="B169" s="4"/>
      <c r="C169" s="61"/>
    </row>
    <row r="170" spans="1:5">
      <c r="A170" s="25" t="s">
        <v>239</v>
      </c>
      <c r="B170" s="4"/>
      <c r="C170" s="61"/>
    </row>
    <row r="171" spans="1:5">
      <c r="A171" s="25" t="s">
        <v>240</v>
      </c>
      <c r="B171" s="4"/>
      <c r="C171" s="61"/>
    </row>
    <row r="174" spans="1:5">
      <c r="A174" s="60" t="s">
        <v>212</v>
      </c>
    </row>
    <row r="176" spans="1:5">
      <c r="A176" s="25" t="s">
        <v>212</v>
      </c>
    </row>
    <row r="177" spans="1:1">
      <c r="A177" s="25" t="s">
        <v>232</v>
      </c>
    </row>
    <row r="178" spans="1:1">
      <c r="A178" s="25" t="s">
        <v>233</v>
      </c>
    </row>
    <row r="179" spans="1:1">
      <c r="A179" s="25" t="s">
        <v>234</v>
      </c>
    </row>
    <row r="180" spans="1:1">
      <c r="A180" s="25" t="s">
        <v>235</v>
      </c>
    </row>
    <row r="181" spans="1:1">
      <c r="A181" s="25" t="s">
        <v>237</v>
      </c>
    </row>
  </sheetData>
  <dataValidations count="1">
    <dataValidation type="list" allowBlank="1" showInputMessage="1" showErrorMessage="1" sqref="F154" xr:uid="{8642C729-7BB8-4F19-BEA7-9430A2363E86}">
      <formula1>$B$133:$B$137</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8D51B183F6194E85E9AFAE655F6953" ma:contentTypeVersion="13" ma:contentTypeDescription="Create a new document." ma:contentTypeScope="" ma:versionID="a1a4fe6fdc909172b33e1d22eb2bb43a">
  <xsd:schema xmlns:xsd="http://www.w3.org/2001/XMLSchema" xmlns:xs="http://www.w3.org/2001/XMLSchema" xmlns:p="http://schemas.microsoft.com/office/2006/metadata/properties" xmlns:ns2="2a8648f2-4366-43a8-a182-3eff381f309f" xmlns:ns3="12acd510-56fa-42ba-b8a3-b62261f36a8f" targetNamespace="http://schemas.microsoft.com/office/2006/metadata/properties" ma:root="true" ma:fieldsID="467ff1831c54c34fcf37b5ea4b1fe621" ns2:_="" ns3:_="">
    <xsd:import namespace="2a8648f2-4366-43a8-a182-3eff381f309f"/>
    <xsd:import namespace="12acd510-56fa-42ba-b8a3-b62261f36a8f"/>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648f2-4366-43a8-a182-3eff381f30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acd510-56fa-42ba-b8a3-b62261f36a8f"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62A3D-2273-4E93-BC6D-DAB3A46EF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8648f2-4366-43a8-a182-3eff381f309f"/>
    <ds:schemaRef ds:uri="12acd510-56fa-42ba-b8a3-b62261f36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9C8640-C003-4BD3-AC50-C34DC8BD4EE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4DE1995-FFA6-41C9-A86C-E5D652247B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GoodBox Order Form-Lease</vt:lpstr>
      <vt:lpstr>Sheet1</vt:lpstr>
      <vt:lpstr>Pricing</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Maher</dc:creator>
  <cp:keywords/>
  <dc:description/>
  <cp:lastModifiedBy>Daniel Custodio</cp:lastModifiedBy>
  <cp:revision/>
  <dcterms:created xsi:type="dcterms:W3CDTF">2019-08-28T14:44:31Z</dcterms:created>
  <dcterms:modified xsi:type="dcterms:W3CDTF">2021-07-29T11:05:48Z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0x0101009F8D51B183F6194E85E9AFAE655F6953</vt:lpwstr>
  </property>
</Properties>
</file>