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https://goodbox-my.sharepoint.com/personal/elaine_maher_goodbox_com/Documents/#Blank Order Forms/New Pricing April 2021/Sharepoint/"/>
    </mc:Choice>
  </mc:AlternateContent>
  <xr:revisionPtr revIDLastSave="262" documentId="13_ncr:1_{986AF5AC-7D0E-4B42-8018-7414B998B61B}" xr6:coauthVersionLast="46" xr6:coauthVersionMax="46" xr10:uidLastSave="{A83E5E9E-A96F-480B-98C1-73190EDC071F}"/>
  <workbookProtection workbookAlgorithmName="SHA-512" workbookHashValue="sakzDGJh1/bAtYHTHQuiPCPOo9BXF/iLZhildcU+gTQu81tAul17VpbDPy1yVCZ+VrcHkmLm2xJYBCTMMzo9hQ==" workbookSaltValue="qF3+TNdZZFtZ9V9ZO8FFNA==" workbookSpinCount="100000" lockStructure="1"/>
  <bookViews>
    <workbookView xWindow="28680" yWindow="-120" windowWidth="29040" windowHeight="15840" tabRatio="583" xr2:uid="{4E8D4666-BCF6-497B-BE09-1932E0F14FF1}"/>
  </bookViews>
  <sheets>
    <sheet name="GoodBox Order Form-Purchase" sheetId="1" r:id="rId1"/>
    <sheet name="Pricing" sheetId="9" state="hidden" r:id="rId2"/>
  </sheets>
  <definedNames>
    <definedName name="Discount_Type">#REF!</definedName>
    <definedName name="Discounts">#REF!</definedName>
    <definedName name="Fees">#REF!</definedName>
    <definedName name="GBM">#REF!</definedName>
    <definedName name="GBX_Mini_Purchase">#REF!</definedName>
    <definedName name="GBXCOREP">#REF!</definedName>
    <definedName name="GBXMINIP">#REF!</definedName>
    <definedName name="Initial_Term">#REF!</definedName>
    <definedName name="ITEM">#REF!</definedName>
    <definedName name="MonthlyFee">#REF!</definedName>
    <definedName name="Name">#REF!</definedName>
    <definedName name="NewAccount">#REF!</definedName>
    <definedName name="_xlnm.Print_Area" localSheetId="0">'GoodBox Order Form-Purchase'!$A$1:$E$78</definedName>
    <definedName name="Quantity">#REF!</definedName>
    <definedName name="Table4">#REF!</definedName>
    <definedName name="Table5">#REF!</definedName>
    <definedName name="Text10" localSheetId="0">'GoodBox Order Form-Purchase'!#REF!</definedName>
    <definedName name="Text11" localSheetId="0">'GoodBox Order Form-Purchase'!#REF!</definedName>
    <definedName name="Text13" localSheetId="0">'GoodBox Order Form-Purchase'!#REF!</definedName>
    <definedName name="Text20" localSheetId="0">'GoodBox Order Form-Purchase'!#REF!</definedName>
    <definedName name="Text27" localSheetId="0">'GoodBox Order Form-Purchase'!#REF!</definedName>
    <definedName name="Text28" localSheetId="0">'GoodBox Order Form-Purchase'!#REF!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1" l="1"/>
  <c r="B45" i="1"/>
  <c r="B43" i="1"/>
  <c r="B37" i="1"/>
  <c r="B38" i="1"/>
  <c r="B39" i="1"/>
  <c r="B36" i="1"/>
  <c r="B60" i="1"/>
  <c r="B57" i="1"/>
  <c r="E28" i="1"/>
  <c r="E29" i="1"/>
  <c r="E30" i="1"/>
  <c r="E27" i="1"/>
  <c r="B28" i="1"/>
  <c r="B29" i="1"/>
  <c r="B30" i="1"/>
  <c r="B27" i="1"/>
  <c r="B46" i="1" l="1"/>
  <c r="E62" i="1"/>
  <c r="D37" i="1" l="1"/>
  <c r="D38" i="1"/>
  <c r="D39" i="1"/>
  <c r="D36" i="1"/>
  <c r="D27" i="1"/>
  <c r="B40" i="1" l="1"/>
  <c r="E31" i="1"/>
  <c r="E33" i="1" s="1"/>
  <c r="D30" i="1" l="1"/>
  <c r="D28" i="1"/>
  <c r="D29" i="1"/>
  <c r="B31" i="1" l="1"/>
  <c r="B48" i="1" s="1"/>
  <c r="B50" i="1" s="1"/>
  <c r="B51" i="1" s="1"/>
</calcChain>
</file>

<file path=xl/sharedStrings.xml><?xml version="1.0" encoding="utf-8"?>
<sst xmlns="http://schemas.openxmlformats.org/spreadsheetml/2006/main" count="206" uniqueCount="162">
  <si>
    <t>Order Form: Purchase Products</t>
  </si>
  <si>
    <t>Customer note: please complete all light grey fields and sign (we accept eSign).</t>
  </si>
  <si>
    <t xml:space="preserve">Order Date: </t>
  </si>
  <si>
    <t>Enter date dd/mm/yy</t>
  </si>
  <si>
    <t>Customer P.O:</t>
  </si>
  <si>
    <t>If you have a PO enter here</t>
  </si>
  <si>
    <t>Internal Use Only by GoodBox</t>
  </si>
  <si>
    <t>Required Delivery Date</t>
  </si>
  <si>
    <t>Required date for device</t>
  </si>
  <si>
    <t>New Account:</t>
  </si>
  <si>
    <t>Please select</t>
  </si>
  <si>
    <t>Account Name:</t>
  </si>
  <si>
    <t>Enter account name</t>
  </si>
  <si>
    <t>Order Reference:</t>
  </si>
  <si>
    <t>Enter GBx ID</t>
  </si>
  <si>
    <t>Account Reference:</t>
  </si>
  <si>
    <t>GBC-XXXX</t>
  </si>
  <si>
    <t>Contact GoodBox:</t>
  </si>
  <si>
    <t>Sales:</t>
  </si>
  <si>
    <t xml:space="preserve">sales@goodbox.com </t>
  </si>
  <si>
    <t>Customer Support:</t>
  </si>
  <si>
    <t xml:space="preserve">support@goodbox.com </t>
  </si>
  <si>
    <t>Accounts:</t>
  </si>
  <si>
    <t xml:space="preserve">accounts@goodbox.com </t>
  </si>
  <si>
    <t>Address:</t>
  </si>
  <si>
    <t>Town/City:</t>
  </si>
  <si>
    <t>Postcode:</t>
  </si>
  <si>
    <t>Default Donation Amount:</t>
  </si>
  <si>
    <t>Hardware</t>
  </si>
  <si>
    <t>One Off Cost</t>
  </si>
  <si>
    <t>Quantity</t>
  </si>
  <si>
    <t>Total ex VAT</t>
  </si>
  <si>
    <t>Monthly Service Fee</t>
  </si>
  <si>
    <t>Hardware Total ex VAT</t>
  </si>
  <si>
    <t>GoodBox Member</t>
  </si>
  <si>
    <t>Yes</t>
  </si>
  <si>
    <t>Accessories</t>
  </si>
  <si>
    <t>Please Select Accessories</t>
  </si>
  <si>
    <t>Accessories Total ex VAT</t>
  </si>
  <si>
    <t>VAT</t>
  </si>
  <si>
    <r>
      <t xml:space="preserve">GoodBox Note: </t>
    </r>
    <r>
      <rPr>
        <i/>
        <sz val="11"/>
        <rFont val="Calibri"/>
        <family val="2"/>
      </rPr>
      <t>Thank you for your order, we look forward to working with you.</t>
    </r>
  </si>
  <si>
    <t>Customer Notes / Fundraising Details:</t>
  </si>
  <si>
    <t>Signed:</t>
  </si>
  <si>
    <t>for and on behalf of client:</t>
  </si>
  <si>
    <t>New Account</t>
  </si>
  <si>
    <t>Item</t>
  </si>
  <si>
    <t>Monthly Fee</t>
  </si>
  <si>
    <t>No</t>
  </si>
  <si>
    <t>Annually</t>
  </si>
  <si>
    <t>GBx Mini</t>
  </si>
  <si>
    <t>Monthly</t>
  </si>
  <si>
    <t>GBx Core</t>
  </si>
  <si>
    <t>GBx Integrated</t>
  </si>
  <si>
    <t>Click here to view our GBx Core Artwork Templates</t>
  </si>
  <si>
    <t>Click here to view our GBx Podium Artwork Templates</t>
  </si>
  <si>
    <t>Click here to view our GBx Podium DIY Artwork Guidelines</t>
  </si>
  <si>
    <t>Design Services</t>
  </si>
  <si>
    <t>Click here to view our Pricing Guide</t>
  </si>
  <si>
    <t>Please select Design Services</t>
  </si>
  <si>
    <t>Design Services Total ex VAT</t>
  </si>
  <si>
    <t>Standard Price</t>
  </si>
  <si>
    <t>Delivery per device / accessory</t>
  </si>
  <si>
    <t>-</t>
  </si>
  <si>
    <t>Please select Product</t>
  </si>
  <si>
    <t>GBx Podium with GBx Core</t>
  </si>
  <si>
    <t>GBx Podium with GBx Core &amp; CashBox</t>
  </si>
  <si>
    <t>GBx Podium with GBx Core &amp; Battery</t>
  </si>
  <si>
    <t>GBx Podium with GBx Core, CashBox &amp; Battery</t>
  </si>
  <si>
    <t>Price</t>
  </si>
  <si>
    <t>Artwork</t>
  </si>
  <si>
    <t xml:space="preserve">Rental </t>
  </si>
  <si>
    <t>Weekly Rental</t>
  </si>
  <si>
    <t>GBx Core - Weekly Rental</t>
  </si>
  <si>
    <t>Leases</t>
  </si>
  <si>
    <t>Monthly Lease</t>
  </si>
  <si>
    <t>Term Length</t>
  </si>
  <si>
    <t>Please select Lease</t>
  </si>
  <si>
    <t>GBx Mini Lease - 6 months</t>
  </si>
  <si>
    <t>6 months</t>
  </si>
  <si>
    <t>GBx Mini Lease - 12 months</t>
  </si>
  <si>
    <t>12 months</t>
  </si>
  <si>
    <t>GBx Mini Lease - 24 months</t>
  </si>
  <si>
    <t>24 months</t>
  </si>
  <si>
    <t>GBx Mini Lease - 36 months</t>
  </si>
  <si>
    <t>36 months</t>
  </si>
  <si>
    <t>GBx Core Lease - 6 months</t>
  </si>
  <si>
    <t>GBx Core Lease - 12 months</t>
  </si>
  <si>
    <t>GBx Core Lease - 24 months</t>
  </si>
  <si>
    <t>GBx Core Lease - 36 months</t>
  </si>
  <si>
    <t>GBx Integrated Lease - 6 months</t>
  </si>
  <si>
    <t>GBx Integrated Lease - 12 months</t>
  </si>
  <si>
    <t>GBx Integrated Lease - 24 months</t>
  </si>
  <si>
    <t>GBx Integrated Lease - 36 months</t>
  </si>
  <si>
    <t>Parish Buying</t>
  </si>
  <si>
    <t>Regular Selling Price</t>
  </si>
  <si>
    <t>Parish Buying  - Member
(10% off standard price)</t>
  </si>
  <si>
    <t>GBx Mini &amp; GoodPlate</t>
  </si>
  <si>
    <t>Payer Integrated</t>
  </si>
  <si>
    <t>Payter Countertop</t>
  </si>
  <si>
    <t>Payter Mobile</t>
  </si>
  <si>
    <t>How would you like to pay</t>
  </si>
  <si>
    <t>Unit 21, Greenway Business Centre</t>
  </si>
  <si>
    <t>Harlow</t>
  </si>
  <si>
    <t>Essex</t>
  </si>
  <si>
    <t>CM19 5QE</t>
  </si>
  <si>
    <t>Delivery Details</t>
  </si>
  <si>
    <t>Organisation Name:</t>
  </si>
  <si>
    <t>Contact Name:</t>
  </si>
  <si>
    <t>Address</t>
  </si>
  <si>
    <t>Postcode</t>
  </si>
  <si>
    <t>Email Address:</t>
  </si>
  <si>
    <t>Telephone Number:</t>
  </si>
  <si>
    <t>Finance Contact:</t>
  </si>
  <si>
    <t xml:space="preserve">Full Name: </t>
  </si>
  <si>
    <t xml:space="preserve">Email Address: </t>
  </si>
  <si>
    <t xml:space="preserve">Invoice Address: </t>
  </si>
  <si>
    <t xml:space="preserve">Phone Number: </t>
  </si>
  <si>
    <t>We recommend having a pre-set donation default value of £5 or more. Please select cell to change. Note only applies to GBX_Core</t>
  </si>
  <si>
    <t>How frequently would you like to pay the Monthly Service Fee?</t>
  </si>
  <si>
    <t>Order Sub Total ex VAT</t>
  </si>
  <si>
    <t xml:space="preserve">Date: </t>
  </si>
  <si>
    <t xml:space="preserve">Name: </t>
  </si>
  <si>
    <t xml:space="preserve">Position: </t>
  </si>
  <si>
    <t>*Monthly Service Fee Total</t>
  </si>
  <si>
    <t>GBx Podium Original</t>
  </si>
  <si>
    <t xml:space="preserve">GBx Podium with Cashbox </t>
  </si>
  <si>
    <t>GBx Podium with Battery</t>
  </si>
  <si>
    <t>GBx Podium with Cash Box + Battery</t>
  </si>
  <si>
    <t>Security Pack</t>
  </si>
  <si>
    <t>GBx Mini Stand</t>
  </si>
  <si>
    <t>GBx Core - Default Artwork</t>
  </si>
  <si>
    <t>(up to 8 units)</t>
  </si>
  <si>
    <t>Please Select Design Services</t>
  </si>
  <si>
    <t>GBx Mini with GoodPlate</t>
  </si>
  <si>
    <t>GoodPlate (Excluding GBx Mini)</t>
  </si>
  <si>
    <t>GBx Mini Additional Battery</t>
  </si>
  <si>
    <t>GoodGiving</t>
  </si>
  <si>
    <t xml:space="preserve">Please select if you would like a custom built webpage  </t>
  </si>
  <si>
    <t>Yes - £10 per Month</t>
  </si>
  <si>
    <t>Fee Free Fundraising</t>
  </si>
  <si>
    <t xml:space="preserve">Please select if you would like remove transaction fees for the first £1,000 </t>
  </si>
  <si>
    <t>Yes - £20 per month</t>
  </si>
  <si>
    <t>GoodPlate Bundle</t>
  </si>
  <si>
    <t>GoodBox Mini Stand Bundle</t>
  </si>
  <si>
    <t>TBC</t>
  </si>
  <si>
    <t>Order Total before delivery inc VAT</t>
  </si>
  <si>
    <t>GBx Core - Standard Artwork Package</t>
  </si>
  <si>
    <t>GBx Core - Advanced Artwork Package</t>
  </si>
  <si>
    <t>GBx Core - Bespoke Artwork Package</t>
  </si>
  <si>
    <t>GBx Podium - Standard Artwork Package</t>
  </si>
  <si>
    <t>GBx Podium - Advanced Artwork Package</t>
  </si>
  <si>
    <t>GBx Podium - Bespoke Artwork Package</t>
  </si>
  <si>
    <t>GBx Podium - Default Artwork</t>
  </si>
  <si>
    <t>n/a</t>
  </si>
  <si>
    <t>Additional Services</t>
  </si>
  <si>
    <t>*Monthly Service Fees, GoodGiving and Fee Free Fundraising are in addition to the above order value and invoices will commence upon dispatch of device</t>
  </si>
  <si>
    <t>*If Applicable how frequently would you like to pay for GoodGiving and Fee Free Fundraising</t>
  </si>
  <si>
    <t>This Order Form is subject to the GoodBox Terms and Conditions, available at www.goodbox.com. Together the Order Form and the Terms and Conditions make up the contract between the Client and GoodBox (the “Contract”).  Save to the extent that it is specified otherwise in the Order Form, the Terms will take precedence. Please note costs are ex VAT unless otherwise stated. By agreeing to this Order Form, you agree to be bound by the Contract. 12 Months minimum contract applies to all Hardware Purchases
** Standard Delivery covers next day from dispatch where possible.</t>
  </si>
  <si>
    <t>Delivery</t>
  </si>
  <si>
    <t>GBx Integrated Window Mount</t>
  </si>
  <si>
    <t>GBx Core - DIY Artwork</t>
  </si>
  <si>
    <t>GBx Podium - DIY Artwork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</si>
</sst>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164" formatCode="_-[$£-809]* #,##0.00_-;\-[$£-809]* #,##0.00_-;_-[$£-809]* &quot;-&quot;??_-;_-@_-"/>
    <numFmt numFmtId="165" formatCode="#,##0.00_ ;\-#,##0.00\ "/>
    <numFmt numFmtId="166" formatCode="&quot;£&quot;#,##0.00"/>
  </numFmts>
  <fonts count="28" x14ac:knownFonts="1">
    <font>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1"/>
      <name val="Calibri Light"/>
      <family val="2"/>
      <scheme val="major"/>
    </font>
    <font>
      <sz val="11"/>
      <color theme="1"/>
      <name val="Calibri Light"/>
      <family val="2"/>
      <scheme val="major"/>
    </font>
    <font>
      <sz val="11"/>
      <name val="Calibri Light"/>
      <family val="2"/>
      <scheme val="major"/>
    </font>
    <font>
      <b/>
      <sz val="11"/>
      <color theme="0"/>
      <name val="Calibri"/>
      <family val="2"/>
      <scheme val="minor"/>
    </font>
    <font>
      <sz val="11"/>
      <color theme="2" tint="-0.249977111117893"/>
      <name val="Calibri"/>
      <family val="2"/>
      <scheme val="minor"/>
    </font>
    <font>
      <i/>
      <sz val="11"/>
      <name val="Calibri"/>
      <family val="2"/>
      <scheme val="minor"/>
    </font>
    <font>
      <sz val="11"/>
      <name val="Calibri"/>
      <family val="2"/>
    </font>
    <font>
      <sz val="11"/>
      <color theme="0" tint="-0.34998626667073579"/>
      <name val="Calibri"/>
      <family val="2"/>
      <scheme val="minor"/>
    </font>
    <font>
      <sz val="11"/>
      <color theme="0" tint="-0.499984740745262"/>
      <name val="Calibri"/>
      <family val="2"/>
      <scheme val="minor"/>
    </font>
    <font>
      <u/>
      <sz val="11"/>
      <name val="Calibri"/>
      <family val="2"/>
      <scheme val="minor"/>
    </font>
    <font>
      <i/>
      <sz val="11"/>
      <name val="Calibri"/>
      <family val="2"/>
    </font>
    <font>
      <b/>
      <sz val="14"/>
      <color rgb="FF412378"/>
      <name val="Calibri"/>
      <family val="2"/>
      <scheme val="minor"/>
    </font>
    <font>
      <b/>
      <sz val="11"/>
      <color theme="0" tint="-0.499984740745262"/>
      <name val="Calibri"/>
      <family val="2"/>
      <scheme val="minor"/>
    </font>
    <font>
      <b/>
      <i/>
      <sz val="11"/>
      <name val="Calibri"/>
      <family val="2"/>
      <scheme val="minor"/>
    </font>
    <font>
      <sz val="11"/>
      <color rgb="FF444444"/>
      <name val="Calibri"/>
      <family val="2"/>
      <scheme val="minor"/>
    </font>
    <font>
      <u/>
      <sz val="14"/>
      <color rgb="FF5BB8E9"/>
      <name val="Courier New"/>
      <family val="3"/>
    </font>
    <font>
      <b/>
      <sz val="12"/>
      <color theme="0"/>
      <name val="Calibri"/>
      <family val="2"/>
      <scheme val="minor"/>
    </font>
    <font>
      <sz val="11"/>
      <color rgb="FF000000"/>
      <name val="Calibri"/>
      <family val="2"/>
      <scheme val="minor"/>
    </font>
    <font>
      <sz val="11"/>
      <color theme="0"/>
      <name val="Calibri"/>
      <family val="2"/>
      <scheme val="minor"/>
    </font>
    <font>
      <b/>
      <sz val="14"/>
      <color theme="0"/>
      <name val="Calibri"/>
      <family val="2"/>
      <scheme val="minor"/>
    </font>
    <font>
      <u/>
      <sz val="11"/>
      <color theme="0"/>
      <name val="Calibri"/>
      <family val="2"/>
      <scheme val="minor"/>
    </font>
    <font>
      <b/>
      <i/>
      <sz val="11"/>
      <color rgb="FFFF5064"/>
      <name val="Calibri"/>
      <family val="2"/>
      <scheme val="minor"/>
    </font>
    <font>
      <b/>
      <sz val="11"/>
      <color rgb="FF000000"/>
      <name val="Calibri Light"/>
      <family val="2"/>
    </font>
  </fonts>
  <fills count="10">
    <fill>
      <patternFill patternType="none"/>
    </fill>
    <fill>
      <patternFill patternType="gray125"/>
    </fill>
    <fill>
      <patternFill patternType="solid">
        <fgColor rgb="FF412378"/>
        <bgColor indexed="64"/>
      </patternFill>
    </fill>
    <fill>
      <patternFill patternType="solid">
        <fgColor rgb="FFFF5064"/>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0000"/>
        <bgColor indexed="64"/>
      </patternFill>
    </fill>
    <fill>
      <patternFill patternType="solid">
        <fgColor rgb="FFE2EFDA"/>
        <bgColor rgb="FF000000"/>
      </patternFill>
    </fill>
  </fills>
  <borders count="20">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147">
    <xf numFmtId="0" fontId="0" fillId="0" borderId="0" xfId="0"/>
    <xf numFmtId="0" fontId="3" fillId="5" borderId="0" xfId="0" applyFont="1" applyFill="1" applyBorder="1" applyAlignment="1">
      <alignment horizontal="left" vertical="top" wrapText="1"/>
    </xf>
    <xf numFmtId="0" fontId="3" fillId="5" borderId="0" xfId="0" applyFont="1" applyFill="1" applyBorder="1" applyAlignment="1">
      <alignment horizontal="left" vertical="top"/>
    </xf>
    <xf numFmtId="0" fontId="3" fillId="5" borderId="0" xfId="0" applyFont="1" applyFill="1" applyBorder="1"/>
    <xf numFmtId="164" fontId="4" fillId="5" borderId="0" xfId="0" applyNumberFormat="1" applyFont="1" applyFill="1" applyBorder="1" applyAlignment="1">
      <alignment horizontal="left" vertical="top" wrapText="1"/>
    </xf>
    <xf numFmtId="164" fontId="3" fillId="5" borderId="0" xfId="0" applyNumberFormat="1" applyFont="1" applyFill="1" applyBorder="1" applyAlignment="1" applyProtection="1">
      <alignment horizontal="center"/>
    </xf>
    <xf numFmtId="44" fontId="3" fillId="5" borderId="0" xfId="2" applyFont="1" applyFill="1" applyBorder="1" applyAlignment="1">
      <alignment horizontal="center" vertical="top" wrapText="1"/>
    </xf>
    <xf numFmtId="0" fontId="4" fillId="5" borderId="0" xfId="0" applyFont="1" applyFill="1" applyBorder="1" applyAlignment="1">
      <alignment horizontal="left" vertical="top"/>
    </xf>
    <xf numFmtId="44" fontId="4" fillId="5" borderId="0" xfId="0" applyNumberFormat="1" applyFont="1" applyFill="1" applyBorder="1" applyAlignment="1">
      <alignment horizontal="left" vertical="top" wrapText="1"/>
    </xf>
    <xf numFmtId="164" fontId="4" fillId="5" borderId="0" xfId="0" applyNumberFormat="1" applyFont="1" applyFill="1" applyBorder="1"/>
    <xf numFmtId="44" fontId="3" fillId="5" borderId="0" xfId="0" applyNumberFormat="1" applyFont="1" applyFill="1" applyBorder="1" applyAlignment="1">
      <alignment horizontal="left" vertical="top" wrapText="1"/>
    </xf>
    <xf numFmtId="0" fontId="3" fillId="5" borderId="0" xfId="0" applyFont="1" applyFill="1" applyBorder="1" applyAlignment="1" applyProtection="1">
      <alignment horizontal="center" vertical="top" wrapText="1"/>
      <protection locked="0"/>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4" fillId="4" borderId="0" xfId="0" applyFont="1" applyFill="1" applyBorder="1" applyProtection="1">
      <protection locked="0"/>
    </xf>
    <xf numFmtId="0" fontId="4" fillId="0" borderId="0" xfId="0" applyFont="1" applyFill="1" applyBorder="1" applyAlignment="1">
      <alignment horizontal="left" vertical="top"/>
    </xf>
    <xf numFmtId="0" fontId="4" fillId="4" borderId="0" xfId="0" applyFont="1" applyFill="1" applyBorder="1" applyAlignment="1" applyProtection="1">
      <alignment horizontal="left" vertical="top"/>
      <protection locked="0"/>
    </xf>
    <xf numFmtId="0" fontId="3" fillId="5" borderId="0" xfId="0" applyFont="1" applyFill="1" applyBorder="1" applyProtection="1">
      <protection locked="0"/>
    </xf>
    <xf numFmtId="0" fontId="18" fillId="5" borderId="0" xfId="0" applyFont="1" applyFill="1" applyBorder="1" applyAlignment="1">
      <alignment horizontal="left" vertical="top" wrapText="1"/>
    </xf>
    <xf numFmtId="164" fontId="4" fillId="5" borderId="10" xfId="0" applyNumberFormat="1" applyFont="1" applyFill="1" applyBorder="1"/>
    <xf numFmtId="164" fontId="4" fillId="5" borderId="10" xfId="0" applyNumberFormat="1" applyFont="1" applyFill="1" applyBorder="1" applyAlignment="1">
      <alignment horizontal="left" vertical="top" wrapText="1"/>
    </xf>
    <xf numFmtId="44" fontId="4" fillId="5" borderId="11" xfId="0" applyNumberFormat="1" applyFont="1" applyFill="1" applyBorder="1" applyAlignment="1">
      <alignment horizontal="left" vertical="top" wrapText="1"/>
    </xf>
    <xf numFmtId="0" fontId="18" fillId="5" borderId="1" xfId="0" applyFont="1" applyFill="1" applyBorder="1" applyAlignment="1">
      <alignment horizontal="left" vertical="top" wrapText="1"/>
    </xf>
    <xf numFmtId="44" fontId="4" fillId="5" borderId="1" xfId="0" applyNumberFormat="1" applyFont="1" applyFill="1" applyBorder="1" applyAlignment="1">
      <alignment horizontal="left" vertical="top" wrapText="1"/>
    </xf>
    <xf numFmtId="0" fontId="3" fillId="5" borderId="1" xfId="0" applyFont="1" applyFill="1" applyBorder="1"/>
    <xf numFmtId="0" fontId="3" fillId="4" borderId="0" xfId="0" applyFont="1" applyFill="1" applyBorder="1" applyAlignment="1" applyProtection="1">
      <alignment horizontal="center" vertical="top" wrapText="1"/>
      <protection locked="0"/>
    </xf>
    <xf numFmtId="0" fontId="9" fillId="5" borderId="6" xfId="0" applyFont="1" applyFill="1" applyBorder="1" applyProtection="1">
      <protection locked="0"/>
    </xf>
    <xf numFmtId="0" fontId="4" fillId="5" borderId="0" xfId="0" applyFont="1" applyFill="1" applyBorder="1" applyAlignment="1">
      <alignment horizontal="left" vertical="top" wrapText="1"/>
    </xf>
    <xf numFmtId="0" fontId="3" fillId="4" borderId="0" xfId="0" applyFont="1" applyFill="1" applyBorder="1" applyAlignment="1" applyProtection="1">
      <alignment horizontal="center"/>
      <protection locked="0"/>
    </xf>
    <xf numFmtId="0" fontId="19" fillId="0" borderId="0" xfId="0" applyFont="1"/>
    <xf numFmtId="0" fontId="20" fillId="0" borderId="0" xfId="0" applyFont="1" applyAlignment="1">
      <alignment vertical="center"/>
    </xf>
    <xf numFmtId="0" fontId="8" fillId="2" borderId="7" xfId="0" applyFont="1" applyFill="1" applyBorder="1" applyAlignment="1">
      <alignment horizontal="left" vertical="top"/>
    </xf>
    <xf numFmtId="0" fontId="8" fillId="2" borderId="8" xfId="0" applyFont="1" applyFill="1" applyBorder="1" applyAlignment="1">
      <alignment horizontal="center" vertical="top"/>
    </xf>
    <xf numFmtId="0" fontId="8" fillId="2" borderId="8" xfId="0" applyFont="1" applyFill="1" applyBorder="1" applyAlignment="1">
      <alignment horizontal="center" vertical="top" wrapText="1"/>
    </xf>
    <xf numFmtId="0" fontId="8" fillId="2" borderId="9" xfId="0" applyFont="1" applyFill="1" applyBorder="1" applyAlignment="1">
      <alignment horizontal="left" vertical="top" wrapText="1"/>
    </xf>
    <xf numFmtId="0" fontId="1" fillId="4" borderId="0" xfId="1" applyFill="1" applyAlignment="1" applyProtection="1">
      <alignment horizontal="left" vertical="top"/>
      <protection locked="0"/>
    </xf>
    <xf numFmtId="0" fontId="3" fillId="4" borderId="0" xfId="0" applyFont="1" applyFill="1" applyBorder="1" applyAlignment="1">
      <alignment horizontal="left" vertical="top" wrapText="1"/>
    </xf>
    <xf numFmtId="0" fontId="1" fillId="4" borderId="0" xfId="1" applyFill="1" applyProtection="1">
      <protection locked="0"/>
    </xf>
    <xf numFmtId="0" fontId="1" fillId="4" borderId="0" xfId="1" applyFill="1" applyBorder="1" applyAlignment="1" applyProtection="1">
      <alignment horizontal="left" vertical="center"/>
      <protection locked="0"/>
    </xf>
    <xf numFmtId="0" fontId="3" fillId="5" borderId="0" xfId="0" applyFont="1" applyFill="1" applyBorder="1" applyAlignment="1">
      <alignment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6" fillId="0" borderId="3" xfId="0" applyFont="1" applyBorder="1" applyAlignment="1">
      <alignment horizontal="left" vertical="top"/>
    </xf>
    <xf numFmtId="44" fontId="6" fillId="0" borderId="3" xfId="0" applyNumberFormat="1" applyFont="1" applyBorder="1" applyAlignment="1">
      <alignment horizontal="left" vertical="top"/>
    </xf>
    <xf numFmtId="44" fontId="6" fillId="0" borderId="0" xfId="0" applyNumberFormat="1" applyFont="1" applyAlignment="1">
      <alignment horizontal="left" vertical="top"/>
    </xf>
    <xf numFmtId="44" fontId="6" fillId="0" borderId="6" xfId="0" applyNumberFormat="1" applyFont="1" applyBorder="1" applyAlignment="1">
      <alignment horizontal="left" vertical="top"/>
    </xf>
    <xf numFmtId="0" fontId="0" fillId="0" borderId="3" xfId="0" applyBorder="1"/>
    <xf numFmtId="0" fontId="1" fillId="5" borderId="0" xfId="1" applyFill="1" applyAlignment="1" applyProtection="1">
      <alignment horizontal="left" vertical="top"/>
      <protection locked="0"/>
    </xf>
    <xf numFmtId="164" fontId="3" fillId="5" borderId="0" xfId="0" applyNumberFormat="1" applyFont="1" applyFill="1" applyBorder="1" applyAlignment="1" applyProtection="1">
      <alignment horizontal="left"/>
      <protection locked="0"/>
    </xf>
    <xf numFmtId="164" fontId="3" fillId="5" borderId="0" xfId="0" applyNumberFormat="1" applyFont="1" applyFill="1" applyBorder="1" applyAlignment="1" applyProtection="1">
      <alignment horizontal="center"/>
      <protection locked="0"/>
    </xf>
    <xf numFmtId="164" fontId="4" fillId="5" borderId="0" xfId="0" applyNumberFormat="1" applyFont="1" applyFill="1" applyBorder="1" applyAlignment="1" applyProtection="1">
      <alignment horizontal="center"/>
      <protection locked="0"/>
    </xf>
    <xf numFmtId="164" fontId="4" fillId="5" borderId="10" xfId="0" applyNumberFormat="1" applyFont="1" applyFill="1" applyBorder="1" applyAlignment="1" applyProtection="1">
      <alignment horizontal="center"/>
      <protection locked="0"/>
    </xf>
    <xf numFmtId="0" fontId="21" fillId="2" borderId="2"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3" xfId="0" applyBorder="1" applyAlignment="1">
      <alignment horizontal="left"/>
    </xf>
    <xf numFmtId="164" fontId="0" fillId="0" borderId="3" xfId="0" applyNumberFormat="1" applyBorder="1"/>
    <xf numFmtId="164" fontId="0" fillId="0" borderId="0" xfId="0" applyNumberFormat="1"/>
    <xf numFmtId="164" fontId="0" fillId="0" borderId="6" xfId="0" applyNumberFormat="1" applyBorder="1"/>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164" fontId="0" fillId="0" borderId="4" xfId="0" applyNumberFormat="1" applyBorder="1"/>
    <xf numFmtId="164" fontId="0" fillId="0" borderId="13" xfId="0" applyNumberFormat="1" applyBorder="1"/>
    <xf numFmtId="164" fontId="0" fillId="0" borderId="14" xfId="0" applyNumberFormat="1" applyBorder="1"/>
    <xf numFmtId="0" fontId="6" fillId="0" borderId="4" xfId="0" applyFont="1" applyBorder="1" applyAlignment="1">
      <alignment horizontal="left" vertical="top"/>
    </xf>
    <xf numFmtId="0" fontId="3" fillId="0" borderId="3" xfId="0" applyFont="1" applyBorder="1"/>
    <xf numFmtId="0" fontId="3" fillId="0" borderId="4" xfId="0" applyFont="1" applyBorder="1"/>
    <xf numFmtId="44" fontId="6" fillId="0" borderId="4" xfId="0" applyNumberFormat="1" applyFont="1" applyBorder="1" applyAlignment="1">
      <alignment horizontal="left" vertical="top"/>
    </xf>
    <xf numFmtId="44" fontId="6" fillId="0" borderId="14" xfId="0" applyNumberFormat="1" applyFont="1" applyBorder="1" applyAlignment="1">
      <alignment horizontal="left" vertical="top"/>
    </xf>
    <xf numFmtId="0" fontId="3" fillId="0" borderId="15" xfId="0" applyFont="1" applyBorder="1"/>
    <xf numFmtId="0" fontId="3" fillId="5" borderId="0" xfId="0" applyFont="1" applyFill="1"/>
    <xf numFmtId="0" fontId="8" fillId="2" borderId="0" xfId="0" applyFont="1" applyFill="1" applyAlignment="1">
      <alignment horizontal="left" vertical="top"/>
    </xf>
    <xf numFmtId="0" fontId="13" fillId="4" borderId="16" xfId="0" applyFont="1" applyFill="1" applyBorder="1" applyProtection="1">
      <protection locked="0"/>
    </xf>
    <xf numFmtId="0" fontId="3" fillId="5" borderId="0" xfId="0" applyFont="1" applyFill="1" applyProtection="1">
      <protection locked="0"/>
    </xf>
    <xf numFmtId="0" fontId="8" fillId="2" borderId="0" xfId="0" applyFont="1" applyFill="1" applyAlignment="1">
      <alignment horizontal="left"/>
    </xf>
    <xf numFmtId="0" fontId="8" fillId="3" borderId="3" xfId="0" applyFont="1" applyFill="1" applyBorder="1"/>
    <xf numFmtId="0" fontId="4" fillId="5" borderId="0" xfId="0" applyFont="1" applyFill="1"/>
    <xf numFmtId="0" fontId="4" fillId="5" borderId="0" xfId="0" applyFont="1" applyFill="1" applyAlignment="1">
      <alignment horizontal="left"/>
    </xf>
    <xf numFmtId="0" fontId="8" fillId="2" borderId="0" xfId="0" applyFont="1" applyFill="1"/>
    <xf numFmtId="0" fontId="3" fillId="4" borderId="16" xfId="0" applyFont="1" applyFill="1" applyBorder="1" applyProtection="1">
      <protection locked="0"/>
    </xf>
    <xf numFmtId="0" fontId="8" fillId="3" borderId="4" xfId="0" applyFont="1" applyFill="1" applyBorder="1"/>
    <xf numFmtId="0" fontId="1" fillId="5" borderId="0" xfId="1" applyFill="1" applyBorder="1"/>
    <xf numFmtId="0" fontId="4" fillId="5" borderId="0" xfId="0" applyFont="1" applyFill="1" applyAlignment="1">
      <alignment horizontal="left" vertical="top"/>
    </xf>
    <xf numFmtId="164" fontId="4" fillId="5" borderId="0" xfId="0" applyNumberFormat="1" applyFont="1" applyFill="1"/>
    <xf numFmtId="0" fontId="14" fillId="5" borderId="0" xfId="0" applyFont="1" applyFill="1" applyAlignment="1">
      <alignment horizontal="left" vertical="center"/>
    </xf>
    <xf numFmtId="0" fontId="4" fillId="5" borderId="0" xfId="0" applyFont="1" applyFill="1" applyAlignment="1">
      <alignment vertical="top"/>
    </xf>
    <xf numFmtId="6" fontId="17" fillId="5" borderId="0" xfId="0" applyNumberFormat="1" applyFont="1" applyFill="1" applyAlignment="1" applyProtection="1">
      <alignment horizontal="left" vertical="top"/>
      <protection locked="0"/>
    </xf>
    <xf numFmtId="0" fontId="4" fillId="5" borderId="0" xfId="0" applyFont="1" applyFill="1" applyAlignment="1">
      <alignment horizontal="right" vertical="center"/>
    </xf>
    <xf numFmtId="6" fontId="17" fillId="4" borderId="0" xfId="0" applyNumberFormat="1" applyFont="1" applyFill="1" applyAlignment="1" applyProtection="1">
      <alignment horizontal="center" vertical="center"/>
      <protection locked="0"/>
    </xf>
    <xf numFmtId="164" fontId="4" fillId="5" borderId="0" xfId="0" applyNumberFormat="1" applyFont="1" applyFill="1" applyAlignment="1" applyProtection="1">
      <alignment horizontal="right"/>
      <protection locked="0"/>
    </xf>
    <xf numFmtId="0" fontId="3" fillId="5" borderId="0" xfId="0" applyFont="1" applyFill="1" applyAlignment="1">
      <alignment horizontal="left" vertical="top" wrapText="1"/>
    </xf>
    <xf numFmtId="0" fontId="0" fillId="5" borderId="0" xfId="0" applyFill="1"/>
    <xf numFmtId="0" fontId="4" fillId="5" borderId="0" xfId="0" applyFont="1" applyFill="1" applyAlignment="1">
      <alignment horizontal="left" vertical="top" wrapText="1"/>
    </xf>
    <xf numFmtId="0" fontId="18" fillId="5" borderId="0" xfId="0" applyFont="1" applyFill="1" applyAlignment="1">
      <alignment horizontal="left" vertical="top"/>
    </xf>
    <xf numFmtId="0" fontId="4" fillId="0" borderId="0" xfId="0" applyFont="1" applyAlignment="1">
      <alignment horizontal="left" vertical="top" wrapText="1"/>
    </xf>
    <xf numFmtId="0" fontId="3" fillId="5" borderId="0" xfId="0" applyFont="1" applyFill="1" applyAlignment="1">
      <alignment horizontal="left" vertical="top"/>
    </xf>
    <xf numFmtId="0" fontId="3" fillId="0" borderId="0" xfId="0" applyFont="1" applyAlignment="1">
      <alignment horizontal="left" vertical="top" wrapText="1"/>
    </xf>
    <xf numFmtId="0" fontId="8" fillId="2" borderId="0" xfId="0" applyFont="1" applyFill="1" applyAlignment="1">
      <alignment vertical="top" wrapText="1"/>
    </xf>
    <xf numFmtId="0" fontId="6" fillId="7" borderId="3" xfId="0" applyFont="1" applyFill="1" applyBorder="1" applyAlignment="1">
      <alignment horizontal="left" vertical="top"/>
    </xf>
    <xf numFmtId="44" fontId="6" fillId="7" borderId="3" xfId="0" applyNumberFormat="1" applyFont="1" applyFill="1" applyBorder="1" applyAlignment="1">
      <alignment horizontal="left" vertical="top"/>
    </xf>
    <xf numFmtId="44" fontId="6" fillId="7" borderId="0" xfId="0" applyNumberFormat="1" applyFont="1" applyFill="1" applyAlignment="1">
      <alignment horizontal="left" vertical="top"/>
    </xf>
    <xf numFmtId="0" fontId="22" fillId="7" borderId="17" xfId="0" applyFont="1" applyFill="1" applyBorder="1"/>
    <xf numFmtId="8" fontId="22" fillId="7" borderId="19" xfId="0" applyNumberFormat="1" applyFont="1" applyFill="1" applyBorder="1"/>
    <xf numFmtId="0" fontId="22" fillId="7" borderId="18" xfId="0" applyFont="1" applyFill="1" applyBorder="1"/>
    <xf numFmtId="8" fontId="22" fillId="7" borderId="0" xfId="0" applyNumberFormat="1" applyFont="1" applyFill="1"/>
    <xf numFmtId="44" fontId="6" fillId="8" borderId="6" xfId="0" applyNumberFormat="1" applyFont="1" applyFill="1" applyBorder="1" applyAlignment="1">
      <alignment horizontal="left" vertical="top"/>
    </xf>
    <xf numFmtId="0" fontId="5" fillId="7" borderId="3" xfId="0" applyFont="1" applyFill="1" applyBorder="1" applyAlignment="1">
      <alignment horizontal="left" vertical="top"/>
    </xf>
    <xf numFmtId="166" fontId="22" fillId="7" borderId="0" xfId="0" applyNumberFormat="1" applyFont="1" applyFill="1"/>
    <xf numFmtId="0" fontId="4" fillId="0" borderId="0" xfId="0" applyFont="1" applyAlignment="1" applyProtection="1">
      <alignment horizontal="left" vertical="top"/>
      <protection locked="0"/>
    </xf>
    <xf numFmtId="166" fontId="22" fillId="0" borderId="0" xfId="0" applyNumberFormat="1" applyFont="1"/>
    <xf numFmtId="0" fontId="8" fillId="0" borderId="0" xfId="0" applyFont="1" applyAlignment="1">
      <alignment horizontal="center" vertical="center" wrapText="1"/>
    </xf>
    <xf numFmtId="0" fontId="21" fillId="0" borderId="6" xfId="0" applyFont="1" applyBorder="1" applyAlignment="1">
      <alignment horizontal="center" vertical="center" wrapText="1"/>
    </xf>
    <xf numFmtId="0" fontId="6" fillId="0" borderId="0" xfId="0" applyFont="1" applyBorder="1" applyAlignment="1">
      <alignment horizontal="left" vertical="top"/>
    </xf>
    <xf numFmtId="0" fontId="24" fillId="2" borderId="7" xfId="0" applyFont="1" applyFill="1" applyBorder="1" applyAlignment="1">
      <alignment horizontal="left" vertical="top"/>
    </xf>
    <xf numFmtId="0" fontId="23" fillId="5" borderId="0" xfId="0" applyFont="1" applyFill="1" applyBorder="1" applyAlignment="1" applyProtection="1">
      <alignment horizontal="center" vertical="top" wrapText="1"/>
      <protection locked="0"/>
    </xf>
    <xf numFmtId="0" fontId="25" fillId="5" borderId="0" xfId="1" applyFont="1" applyFill="1" applyAlignment="1" applyProtection="1">
      <alignment horizontal="left" vertical="top"/>
      <protection locked="0"/>
    </xf>
    <xf numFmtId="0" fontId="23" fillId="5" borderId="0" xfId="0" applyFont="1" applyFill="1" applyBorder="1" applyAlignment="1">
      <alignment horizontal="left" vertical="top" wrapText="1"/>
    </xf>
    <xf numFmtId="0" fontId="3" fillId="5" borderId="0" xfId="0" applyFont="1" applyFill="1" applyBorder="1" applyAlignment="1" applyProtection="1">
      <alignment horizontal="left" vertical="top"/>
      <protection locked="0"/>
    </xf>
    <xf numFmtId="0" fontId="0" fillId="5" borderId="3" xfId="0" applyFont="1" applyFill="1" applyBorder="1" applyAlignment="1">
      <alignment horizontal="left" vertical="top"/>
    </xf>
    <xf numFmtId="164" fontId="12" fillId="5" borderId="0" xfId="0" applyNumberFormat="1" applyFont="1" applyFill="1" applyBorder="1" applyAlignment="1" applyProtection="1">
      <alignment horizontal="center"/>
      <protection locked="0"/>
    </xf>
    <xf numFmtId="0" fontId="8" fillId="5" borderId="0" xfId="0" applyFont="1" applyFill="1" applyBorder="1"/>
    <xf numFmtId="0" fontId="12" fillId="5" borderId="0" xfId="0" applyFont="1" applyFill="1" applyBorder="1" applyProtection="1">
      <protection locked="0"/>
    </xf>
    <xf numFmtId="0" fontId="8" fillId="3" borderId="2" xfId="0" applyFont="1" applyFill="1" applyBorder="1"/>
    <xf numFmtId="0" fontId="9" fillId="5" borderId="5" xfId="0" applyFont="1" applyFill="1" applyBorder="1" applyProtection="1">
      <protection locked="0"/>
    </xf>
    <xf numFmtId="0" fontId="9" fillId="5" borderId="14" xfId="0" applyFont="1" applyFill="1" applyBorder="1" applyProtection="1">
      <protection locked="0"/>
    </xf>
    <xf numFmtId="165" fontId="0" fillId="5" borderId="0" xfId="0" applyNumberFormat="1" applyFont="1" applyFill="1" applyBorder="1" applyAlignment="1" applyProtection="1">
      <alignment horizontal="center"/>
    </xf>
    <xf numFmtId="0" fontId="4" fillId="4"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top" wrapText="1"/>
      <protection locked="0"/>
    </xf>
    <xf numFmtId="0" fontId="16" fillId="5" borderId="0" xfId="0" applyFont="1" applyFill="1" applyBorder="1" applyAlignment="1">
      <alignment horizontal="left" vertical="center"/>
    </xf>
    <xf numFmtId="0" fontId="4" fillId="5" borderId="0" xfId="0" applyFont="1" applyFill="1" applyBorder="1" applyAlignment="1">
      <alignment horizontal="left" vertical="top" wrapText="1"/>
    </xf>
    <xf numFmtId="0" fontId="8" fillId="6" borderId="2" xfId="0" applyFont="1" applyFill="1" applyBorder="1" applyAlignment="1">
      <alignment horizontal="left"/>
    </xf>
    <xf numFmtId="0" fontId="8" fillId="6" borderId="5" xfId="0" applyFont="1" applyFill="1" applyBorder="1" applyAlignment="1">
      <alignment horizontal="left"/>
    </xf>
    <xf numFmtId="0" fontId="26" fillId="5" borderId="0" xfId="0" applyFont="1" applyFill="1" applyBorder="1" applyAlignment="1">
      <alignment horizontal="left"/>
    </xf>
    <xf numFmtId="0" fontId="11" fillId="0" borderId="0" xfId="0" applyFont="1" applyAlignment="1">
      <alignment horizontal="left"/>
    </xf>
    <xf numFmtId="0" fontId="3" fillId="0" borderId="0" xfId="0" applyFont="1" applyAlignment="1">
      <alignment horizontal="left"/>
    </xf>
    <xf numFmtId="0" fontId="3" fillId="4" borderId="0" xfId="0" applyFont="1" applyFill="1" applyBorder="1" applyAlignment="1" applyProtection="1">
      <alignment horizontal="left" vertical="top" wrapText="1"/>
      <protection locked="0"/>
    </xf>
    <xf numFmtId="0" fontId="0" fillId="0" borderId="0" xfId="0" applyFont="1" applyBorder="1" applyAlignment="1">
      <alignment horizontal="left" vertical="top" wrapText="1"/>
    </xf>
    <xf numFmtId="164" fontId="3" fillId="4" borderId="0" xfId="0" applyNumberFormat="1" applyFont="1" applyFill="1" applyBorder="1" applyAlignment="1" applyProtection="1">
      <alignment horizontal="center"/>
      <protection locked="0"/>
    </xf>
    <xf numFmtId="0" fontId="10" fillId="5" borderId="0" xfId="0" applyFont="1" applyFill="1" applyAlignment="1">
      <alignment horizontal="left" vertical="top" wrapText="1"/>
    </xf>
    <xf numFmtId="164" fontId="12" fillId="4" borderId="0" xfId="0" applyNumberFormat="1" applyFont="1" applyFill="1" applyBorder="1" applyAlignment="1" applyProtection="1">
      <alignment horizontal="center"/>
      <protection locked="0"/>
    </xf>
    <xf numFmtId="0" fontId="27" fillId="9" borderId="3" xfId="0" applyFont="1" applyFill="1" applyBorder="1" applyAlignment="1">
      <alignment wrapText="1"/>
    </xf>
    <xf numFmtId="8" fontId="22" fillId="9" borderId="0" xfId="0" applyNumberFormat="1" applyFont="1" applyFill="1" applyAlignment="1">
      <alignment wrapText="1"/>
    </xf>
  </cellXfs>
  <cellStyles count="3">
    <cellStyle name="Currency" xfId="2" builtinId="4"/>
    <cellStyle name="Hyperlink" xfId="1" builtinId="8"/>
    <cellStyle name="Normal" xfId="0" builtinId="0"/>
  </cellStyles>
  <dxfs count="2">
    <dxf>
      <fill>
        <patternFill>
          <bgColor theme="4" tint="0.59996337778862885"/>
        </patternFill>
      </fill>
    </dxf>
    <dxf>
      <font>
        <color rgb="FF006100"/>
      </font>
      <fill>
        <patternFill>
          <bgColor rgb="FFC6EFCE"/>
        </patternFill>
      </fill>
    </dxf>
  </dxfs>
  <tableStyles count="0" defaultTableStyle="TableStyleMedium2" defaultPivotStyle="PivotStyleLight16"/>
  <colors>
    <mruColors>
      <color rgb="FFFF5064"/>
      <color rgb="FF412378"/>
      <color rgb="FF2DC3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674619</xdr:colOff>
      <xdr:row>0</xdr:row>
      <xdr:rowOff>84896</xdr:rowOff>
    </xdr:from>
    <xdr:to>
      <xdr:col>4</xdr:col>
      <xdr:colOff>797327</xdr:colOff>
      <xdr:row>2</xdr:row>
      <xdr:rowOff>90312</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65969" y="84896"/>
          <a:ext cx="2256308" cy="43404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odbox.com/wp-content/uploads/2020/02/GBx-Core-Templates.pdf" TargetMode="External"/><Relationship Id="rId7" Type="http://schemas.openxmlformats.org/officeDocument/2006/relationships/printerSettings" Target="../printerSettings/printerSettings1.bin"/><Relationship Id="rId2" Type="http://schemas.openxmlformats.org/officeDocument/2006/relationships/hyperlink" Target="https://www.goodbox.com/diy-artwork-guidelines/" TargetMode="External"/><Relationship Id="rId1" Type="http://schemas.openxmlformats.org/officeDocument/2006/relationships/hyperlink" Target="https://www.goodbox.com/gbx-podium-templates/" TargetMode="External"/><Relationship Id="rId6" Type="http://schemas.openxmlformats.org/officeDocument/2006/relationships/hyperlink" Target="https://www.goodbox.com/wp-content/uploads/2019/11/GoodBox-Pricing-2020.pdf" TargetMode="External"/><Relationship Id="rId5" Type="http://schemas.openxmlformats.org/officeDocument/2006/relationships/hyperlink" Target="http://www.goodbox.com/" TargetMode="External"/><Relationship Id="rId4" Type="http://schemas.openxmlformats.org/officeDocument/2006/relationships/hyperlink" Target="mailto:sales@goodbo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E5033-4ABC-4392-9002-CB75B2B055BE}">
  <sheetPr codeName="Sheet1">
    <pageSetUpPr fitToPage="1"/>
  </sheetPr>
  <dimension ref="A1:G78"/>
  <sheetViews>
    <sheetView tabSelected="1" topLeftCell="A31" zoomScaleNormal="100" zoomScaleSheetLayoutView="100" workbookViewId="0">
      <selection activeCell="A45" sqref="A45"/>
    </sheetView>
  </sheetViews>
  <sheetFormatPr defaultColWidth="9.140625" defaultRowHeight="15" outlineLevelRow="1" x14ac:dyDescent="0.25"/>
  <cols>
    <col min="1" max="1" width="68" style="3" customWidth="1"/>
    <col min="2" max="2" width="25.28515625" style="3" customWidth="1"/>
    <col min="3" max="3" width="12.5703125" style="3" customWidth="1"/>
    <col min="4" max="4" width="32" style="3" customWidth="1"/>
    <col min="5" max="5" width="26.28515625" style="3" customWidth="1"/>
    <col min="6" max="16384" width="9.140625" style="3"/>
  </cols>
  <sheetData>
    <row r="1" spans="1:5" ht="18.75" x14ac:dyDescent="0.25">
      <c r="A1" s="133" t="s">
        <v>0</v>
      </c>
      <c r="B1" s="133"/>
    </row>
    <row r="2" spans="1:5" x14ac:dyDescent="0.25">
      <c r="A2" s="137" t="s">
        <v>1</v>
      </c>
      <c r="B2" s="137"/>
      <c r="C2" s="137"/>
    </row>
    <row r="3" spans="1:5" ht="15.75" thickBot="1" x14ac:dyDescent="0.3">
      <c r="A3" s="76" t="s">
        <v>2</v>
      </c>
      <c r="B3" s="77" t="s">
        <v>3</v>
      </c>
      <c r="C3" s="78"/>
      <c r="D3" s="75"/>
      <c r="E3" s="75"/>
    </row>
    <row r="4" spans="1:5" ht="15.75" thickBot="1" x14ac:dyDescent="0.3">
      <c r="A4" s="79" t="s">
        <v>4</v>
      </c>
      <c r="B4" s="77" t="s">
        <v>5</v>
      </c>
      <c r="C4" s="75"/>
      <c r="D4" s="135" t="s">
        <v>6</v>
      </c>
      <c r="E4" s="136"/>
    </row>
    <row r="5" spans="1:5" x14ac:dyDescent="0.25">
      <c r="A5" s="79" t="s">
        <v>7</v>
      </c>
      <c r="B5" s="77" t="s">
        <v>8</v>
      </c>
      <c r="C5" s="75"/>
      <c r="D5" s="127" t="s">
        <v>9</v>
      </c>
      <c r="E5" s="128" t="s">
        <v>10</v>
      </c>
    </row>
    <row r="6" spans="1:5" x14ac:dyDescent="0.25">
      <c r="A6" s="81"/>
      <c r="B6" s="75"/>
      <c r="C6" s="75"/>
      <c r="D6" s="80" t="s">
        <v>11</v>
      </c>
      <c r="E6" s="27" t="s">
        <v>12</v>
      </c>
    </row>
    <row r="7" spans="1:5" ht="20.25" customHeight="1" x14ac:dyDescent="0.25">
      <c r="A7" s="82" t="s">
        <v>105</v>
      </c>
      <c r="B7" s="75"/>
      <c r="C7" s="75"/>
      <c r="D7" s="80" t="s">
        <v>13</v>
      </c>
      <c r="E7" s="27" t="s">
        <v>14</v>
      </c>
    </row>
    <row r="8" spans="1:5" ht="20.25" customHeight="1" thickBot="1" x14ac:dyDescent="0.3">
      <c r="A8" s="83" t="s">
        <v>106</v>
      </c>
      <c r="B8" s="84"/>
      <c r="C8" s="75"/>
      <c r="D8" s="85" t="s">
        <v>15</v>
      </c>
      <c r="E8" s="129" t="s">
        <v>16</v>
      </c>
    </row>
    <row r="9" spans="1:5" ht="16.5" customHeight="1" x14ac:dyDescent="0.25">
      <c r="A9" s="83" t="s">
        <v>107</v>
      </c>
      <c r="B9" s="84"/>
      <c r="C9" s="75"/>
      <c r="D9" s="125"/>
      <c r="E9" s="126"/>
    </row>
    <row r="10" spans="1:5" ht="18.75" customHeight="1" x14ac:dyDescent="0.25">
      <c r="A10" s="83" t="s">
        <v>108</v>
      </c>
      <c r="B10" s="84"/>
      <c r="C10" s="75"/>
      <c r="D10" s="75"/>
      <c r="E10" s="75"/>
    </row>
    <row r="11" spans="1:5" ht="18.75" customHeight="1" x14ac:dyDescent="0.25">
      <c r="A11" s="83" t="s">
        <v>25</v>
      </c>
      <c r="B11" s="84"/>
      <c r="C11" s="75"/>
      <c r="D11" s="81" t="s">
        <v>17</v>
      </c>
      <c r="E11" s="86"/>
    </row>
    <row r="12" spans="1:5" ht="21" customHeight="1" x14ac:dyDescent="0.25">
      <c r="A12" s="83" t="s">
        <v>109</v>
      </c>
      <c r="B12" s="84"/>
      <c r="C12" s="75"/>
      <c r="D12" s="75" t="s">
        <v>18</v>
      </c>
      <c r="E12" s="86" t="s">
        <v>19</v>
      </c>
    </row>
    <row r="13" spans="1:5" ht="21" customHeight="1" x14ac:dyDescent="0.25">
      <c r="A13" s="83" t="s">
        <v>110</v>
      </c>
      <c r="B13" s="84"/>
      <c r="C13" s="75"/>
      <c r="D13" s="75" t="s">
        <v>20</v>
      </c>
      <c r="E13" s="86" t="s">
        <v>21</v>
      </c>
    </row>
    <row r="14" spans="1:5" ht="21" customHeight="1" x14ac:dyDescent="0.25">
      <c r="A14" s="83" t="s">
        <v>111</v>
      </c>
      <c r="B14" s="84"/>
      <c r="C14" s="75"/>
      <c r="D14" s="75" t="s">
        <v>22</v>
      </c>
      <c r="E14" s="86" t="s">
        <v>23</v>
      </c>
    </row>
    <row r="15" spans="1:5" x14ac:dyDescent="0.25">
      <c r="A15" s="75"/>
      <c r="B15" s="75"/>
      <c r="C15" s="75"/>
      <c r="D15" s="75" t="s">
        <v>24</v>
      </c>
      <c r="E15" s="74" t="s">
        <v>101</v>
      </c>
    </row>
    <row r="16" spans="1:5" x14ac:dyDescent="0.25">
      <c r="A16" s="82" t="s">
        <v>112</v>
      </c>
      <c r="B16" s="75"/>
      <c r="C16" s="75"/>
      <c r="D16" s="75"/>
      <c r="E16" s="74" t="s">
        <v>102</v>
      </c>
    </row>
    <row r="17" spans="1:7" x14ac:dyDescent="0.25">
      <c r="A17" s="83" t="s">
        <v>113</v>
      </c>
      <c r="B17" s="84"/>
      <c r="C17" s="75"/>
      <c r="D17" s="75"/>
      <c r="E17" s="75" t="s">
        <v>103</v>
      </c>
    </row>
    <row r="18" spans="1:7" x14ac:dyDescent="0.25">
      <c r="A18" s="83" t="s">
        <v>114</v>
      </c>
      <c r="B18" s="84"/>
      <c r="C18" s="75"/>
      <c r="D18" s="75"/>
      <c r="E18" s="75" t="s">
        <v>104</v>
      </c>
    </row>
    <row r="19" spans="1:7" x14ac:dyDescent="0.25">
      <c r="A19" s="83" t="s">
        <v>115</v>
      </c>
      <c r="B19" s="84"/>
      <c r="C19" s="75"/>
      <c r="D19" s="75"/>
      <c r="E19" s="75"/>
    </row>
    <row r="20" spans="1:7" x14ac:dyDescent="0.25">
      <c r="A20" s="83" t="s">
        <v>25</v>
      </c>
      <c r="B20" s="84"/>
      <c r="C20" s="75"/>
      <c r="D20" s="39" t="s">
        <v>57</v>
      </c>
      <c r="E20" s="75"/>
    </row>
    <row r="21" spans="1:7" x14ac:dyDescent="0.25">
      <c r="A21" s="83" t="s">
        <v>26</v>
      </c>
      <c r="B21" s="84"/>
      <c r="C21" s="75"/>
      <c r="D21" s="87"/>
      <c r="E21" s="88"/>
    </row>
    <row r="22" spans="1:7" x14ac:dyDescent="0.25">
      <c r="A22" s="83" t="s">
        <v>116</v>
      </c>
      <c r="B22" s="84"/>
      <c r="C22" s="75"/>
      <c r="D22" s="75"/>
      <c r="E22" s="89"/>
    </row>
    <row r="23" spans="1:7" ht="30" customHeight="1" x14ac:dyDescent="0.25">
      <c r="A23" s="138"/>
      <c r="B23" s="139"/>
      <c r="C23" s="75"/>
      <c r="D23" s="90"/>
      <c r="E23" s="91"/>
    </row>
    <row r="24" spans="1:7" ht="28.5" customHeight="1" x14ac:dyDescent="0.25">
      <c r="A24" s="143" t="s">
        <v>117</v>
      </c>
      <c r="B24" s="143"/>
      <c r="C24" s="75"/>
      <c r="D24" s="92" t="s">
        <v>27</v>
      </c>
      <c r="E24" s="93">
        <v>5</v>
      </c>
    </row>
    <row r="25" spans="1:7" ht="17.25" customHeight="1" x14ac:dyDescent="0.25">
      <c r="A25" s="143"/>
      <c r="B25" s="143"/>
      <c r="C25" s="75"/>
      <c r="D25" s="75"/>
      <c r="E25" s="75"/>
    </row>
    <row r="26" spans="1:7" s="40" customFormat="1" outlineLevel="1" x14ac:dyDescent="0.25">
      <c r="A26" s="41" t="s">
        <v>28</v>
      </c>
      <c r="B26" s="42" t="s">
        <v>29</v>
      </c>
      <c r="C26" s="42" t="s">
        <v>30</v>
      </c>
      <c r="D26" s="42" t="s">
        <v>31</v>
      </c>
      <c r="E26" s="42" t="s">
        <v>32</v>
      </c>
    </row>
    <row r="27" spans="1:7" ht="16.5" customHeight="1" outlineLevel="1" x14ac:dyDescent="0.25">
      <c r="A27" s="15" t="s">
        <v>63</v>
      </c>
      <c r="B27" s="5">
        <f>VLOOKUP(A27,Pricing!$A$3:$E$11,2,0)</f>
        <v>0</v>
      </c>
      <c r="C27" s="29"/>
      <c r="D27" s="6">
        <f>SUM(B27*C27)</f>
        <v>0</v>
      </c>
      <c r="E27" s="6">
        <f>VLOOKUP(A27,Pricing!$A$3:$D$11,3,0)*C27</f>
        <v>0</v>
      </c>
      <c r="G27" s="31"/>
    </row>
    <row r="28" spans="1:7" ht="16.5" customHeight="1" outlineLevel="1" x14ac:dyDescent="0.25">
      <c r="A28" s="15" t="s">
        <v>63</v>
      </c>
      <c r="B28" s="5">
        <f>VLOOKUP(A28,Pricing!$A$3:$E$11,2,0)</f>
        <v>0</v>
      </c>
      <c r="C28" s="29"/>
      <c r="D28" s="6">
        <f t="shared" ref="D28:D30" si="0">SUM(B28*C28)</f>
        <v>0</v>
      </c>
      <c r="E28" s="6">
        <f>VLOOKUP(A28,Pricing!$A$3:$D$11,3,0)*C28</f>
        <v>0</v>
      </c>
    </row>
    <row r="29" spans="1:7" ht="16.5" customHeight="1" outlineLevel="1" x14ac:dyDescent="0.25">
      <c r="A29" s="15" t="s">
        <v>63</v>
      </c>
      <c r="B29" s="5">
        <f>VLOOKUP(A29,Pricing!$A$3:$E$11,2,0)</f>
        <v>0</v>
      </c>
      <c r="C29" s="29"/>
      <c r="D29" s="6">
        <f t="shared" si="0"/>
        <v>0</v>
      </c>
      <c r="E29" s="6">
        <f>VLOOKUP(A29,Pricing!$A$3:$D$11,3,0)*C29</f>
        <v>0</v>
      </c>
    </row>
    <row r="30" spans="1:7" ht="16.5" customHeight="1" outlineLevel="1" x14ac:dyDescent="0.25">
      <c r="A30" s="15" t="s">
        <v>63</v>
      </c>
      <c r="B30" s="5">
        <f>VLOOKUP(A30,Pricing!$A$3:$E$11,2,0)</f>
        <v>0</v>
      </c>
      <c r="C30" s="29"/>
      <c r="D30" s="6">
        <f t="shared" si="0"/>
        <v>0</v>
      </c>
      <c r="E30" s="6">
        <f>VLOOKUP(A30,Pricing!$A$3:$D$11,3,0)*C30</f>
        <v>0</v>
      </c>
    </row>
    <row r="31" spans="1:7" ht="16.5" customHeight="1" outlineLevel="1" x14ac:dyDescent="0.25">
      <c r="A31" s="7" t="s">
        <v>33</v>
      </c>
      <c r="B31" s="20">
        <f>SUM(D27:D30)</f>
        <v>0</v>
      </c>
      <c r="D31" s="51" t="s">
        <v>123</v>
      </c>
      <c r="E31" s="52">
        <f>SUM(E27:E30)</f>
        <v>0</v>
      </c>
    </row>
    <row r="32" spans="1:7" ht="16.5" customHeight="1" outlineLevel="1" x14ac:dyDescent="0.25">
      <c r="A32" s="7"/>
      <c r="B32" s="9"/>
      <c r="C32" s="49"/>
      <c r="E32" s="50"/>
    </row>
    <row r="33" spans="1:5" ht="16.5" customHeight="1" outlineLevel="1" x14ac:dyDescent="0.25">
      <c r="B33" s="94" t="s">
        <v>118</v>
      </c>
      <c r="C33" s="142" t="s">
        <v>10</v>
      </c>
      <c r="D33" s="142"/>
      <c r="E33" s="5">
        <f>SUMIF(C33,"Annually",E31)*12+SUMIF(C33,"Monthly",E31)</f>
        <v>0</v>
      </c>
    </row>
    <row r="34" spans="1:5" ht="16.5" customHeight="1" outlineLevel="1" x14ac:dyDescent="0.25">
      <c r="C34" s="1"/>
      <c r="D34" s="1"/>
      <c r="E34" s="1"/>
    </row>
    <row r="35" spans="1:5" ht="16.5" customHeight="1" outlineLevel="1" x14ac:dyDescent="0.25">
      <c r="A35" s="12" t="s">
        <v>36</v>
      </c>
      <c r="B35" s="13" t="s">
        <v>29</v>
      </c>
      <c r="C35" s="14" t="s">
        <v>30</v>
      </c>
      <c r="D35" s="14" t="s">
        <v>31</v>
      </c>
      <c r="E35" s="14"/>
    </row>
    <row r="36" spans="1:5" ht="18.75" customHeight="1" outlineLevel="1" x14ac:dyDescent="0.25">
      <c r="A36" s="17" t="s">
        <v>37</v>
      </c>
      <c r="B36" s="5">
        <f>VLOOKUP(A36,Pricing!$A$13:$B$18,2,0)</f>
        <v>0</v>
      </c>
      <c r="C36" s="26"/>
      <c r="D36" s="6">
        <f>SUM(B36*C36)</f>
        <v>0</v>
      </c>
      <c r="E36" s="8"/>
    </row>
    <row r="37" spans="1:5" ht="18.75" customHeight="1" outlineLevel="1" x14ac:dyDescent="0.25">
      <c r="A37" s="17" t="s">
        <v>37</v>
      </c>
      <c r="B37" s="5">
        <f>VLOOKUP(A37,Pricing!$A$13:$B$18,2,0)</f>
        <v>0</v>
      </c>
      <c r="C37" s="26"/>
      <c r="D37" s="6">
        <f t="shared" ref="D37:D39" si="1">SUM(B37*C37)</f>
        <v>0</v>
      </c>
      <c r="E37" s="8"/>
    </row>
    <row r="38" spans="1:5" ht="18.75" customHeight="1" outlineLevel="1" x14ac:dyDescent="0.25">
      <c r="A38" s="17" t="s">
        <v>37</v>
      </c>
      <c r="B38" s="5">
        <f>VLOOKUP(A38,Pricing!$A$13:$B$18,2,0)</f>
        <v>0</v>
      </c>
      <c r="C38" s="26"/>
      <c r="D38" s="6">
        <f t="shared" si="1"/>
        <v>0</v>
      </c>
      <c r="E38" s="8"/>
    </row>
    <row r="39" spans="1:5" ht="18.75" customHeight="1" outlineLevel="1" x14ac:dyDescent="0.25">
      <c r="A39" s="17" t="s">
        <v>37</v>
      </c>
      <c r="B39" s="5">
        <f>VLOOKUP(A39,Pricing!$A$13:$B$18,2,0)</f>
        <v>0</v>
      </c>
      <c r="C39" s="26"/>
      <c r="D39" s="6">
        <f t="shared" si="1"/>
        <v>0</v>
      </c>
      <c r="E39" s="8"/>
    </row>
    <row r="40" spans="1:5" ht="16.5" customHeight="1" outlineLevel="1" x14ac:dyDescent="0.25">
      <c r="A40" s="7" t="s">
        <v>38</v>
      </c>
      <c r="B40" s="20">
        <f>SUM(D36:D39)</f>
        <v>0</v>
      </c>
      <c r="D40" s="28"/>
      <c r="E40" s="8"/>
    </row>
    <row r="41" spans="1:5" ht="16.5" customHeight="1" outlineLevel="1" thickBot="1" x14ac:dyDescent="0.3">
      <c r="A41" s="7"/>
      <c r="B41" s="4"/>
      <c r="C41" s="1"/>
      <c r="D41" s="28"/>
      <c r="E41" s="8"/>
    </row>
    <row r="42" spans="1:5" ht="16.5" customHeight="1" outlineLevel="1" thickBot="1" x14ac:dyDescent="0.3">
      <c r="A42" s="32" t="s">
        <v>56</v>
      </c>
      <c r="B42" s="33" t="s">
        <v>29</v>
      </c>
      <c r="C42" s="34"/>
      <c r="D42" s="34"/>
      <c r="E42" s="35"/>
    </row>
    <row r="43" spans="1:5" ht="16.5" customHeight="1" outlineLevel="1" x14ac:dyDescent="0.25">
      <c r="A43" s="17" t="s">
        <v>132</v>
      </c>
      <c r="B43" s="5">
        <f>VLOOKUP(A43,Pricing!$A$20:$B$30,2,0)</f>
        <v>0</v>
      </c>
      <c r="C43" s="11"/>
      <c r="D43" s="36" t="s">
        <v>53</v>
      </c>
      <c r="E43" s="37"/>
    </row>
    <row r="44" spans="1:5" ht="16.5" customHeight="1" outlineLevel="1" x14ac:dyDescent="0.25">
      <c r="A44" s="17" t="s">
        <v>58</v>
      </c>
      <c r="B44" s="5">
        <f>VLOOKUP(A44,Pricing!$A$20:$B$30,2,0)</f>
        <v>0</v>
      </c>
      <c r="C44" s="11"/>
      <c r="D44" s="38" t="s">
        <v>54</v>
      </c>
      <c r="E44" s="37"/>
    </row>
    <row r="45" spans="1:5" ht="16.5" customHeight="1" outlineLevel="1" x14ac:dyDescent="0.25">
      <c r="A45" s="17" t="s">
        <v>58</v>
      </c>
      <c r="B45" s="5">
        <f>VLOOKUP(A45,Pricing!$A$20:$B$30,2,0)</f>
        <v>0</v>
      </c>
      <c r="C45" s="11"/>
      <c r="D45" s="38" t="s">
        <v>55</v>
      </c>
      <c r="E45" s="37"/>
    </row>
    <row r="46" spans="1:5" ht="16.5" customHeight="1" outlineLevel="1" x14ac:dyDescent="0.25">
      <c r="A46" s="7" t="s">
        <v>59</v>
      </c>
      <c r="B46" s="21">
        <f>SUM(B43:B45)</f>
        <v>0</v>
      </c>
      <c r="D46" s="18"/>
    </row>
    <row r="47" spans="1:5" ht="16.5" customHeight="1" outlineLevel="1" x14ac:dyDescent="0.25">
      <c r="A47" s="16"/>
      <c r="B47" s="4"/>
      <c r="D47" s="18"/>
    </row>
    <row r="48" spans="1:5" x14ac:dyDescent="0.25">
      <c r="A48" s="95" t="s">
        <v>119</v>
      </c>
      <c r="B48" s="10">
        <f>SUM(B31+B40+B46)</f>
        <v>0</v>
      </c>
    </row>
    <row r="49" spans="1:5" x14ac:dyDescent="0.25">
      <c r="A49" s="96" t="s">
        <v>158</v>
      </c>
      <c r="B49" s="130" t="s">
        <v>144</v>
      </c>
      <c r="D49" s="30"/>
    </row>
    <row r="50" spans="1:5" x14ac:dyDescent="0.25">
      <c r="A50" s="95" t="s">
        <v>39</v>
      </c>
      <c r="B50" s="10">
        <f>B48*0.2</f>
        <v>0</v>
      </c>
    </row>
    <row r="51" spans="1:5" ht="15.75" thickBot="1" x14ac:dyDescent="0.3">
      <c r="A51" s="97" t="s">
        <v>145</v>
      </c>
      <c r="B51" s="22">
        <f>SUM(B50+B48)</f>
        <v>0</v>
      </c>
    </row>
    <row r="52" spans="1:5" ht="15.75" thickTop="1" x14ac:dyDescent="0.25">
      <c r="A52" s="28"/>
      <c r="B52" s="8"/>
    </row>
    <row r="53" spans="1:5" ht="15.75" thickBot="1" x14ac:dyDescent="0.3">
      <c r="A53" s="98"/>
      <c r="B53" s="8"/>
    </row>
    <row r="54" spans="1:5" ht="19.5" thickBot="1" x14ac:dyDescent="0.3">
      <c r="A54" s="118" t="s">
        <v>154</v>
      </c>
      <c r="B54" s="33"/>
      <c r="C54" s="34"/>
      <c r="D54" s="34"/>
      <c r="E54" s="35"/>
    </row>
    <row r="55" spans="1:5" ht="15.75" thickBot="1" x14ac:dyDescent="0.3">
      <c r="A55" s="98"/>
      <c r="B55" s="8"/>
    </row>
    <row r="56" spans="1:5" ht="16.5" customHeight="1" outlineLevel="1" thickBot="1" x14ac:dyDescent="0.3">
      <c r="A56" s="32" t="s">
        <v>136</v>
      </c>
      <c r="B56" s="33"/>
      <c r="C56" s="34"/>
      <c r="D56" s="34"/>
      <c r="E56" s="35"/>
    </row>
    <row r="57" spans="1:5" ht="16.5" customHeight="1" outlineLevel="1" x14ac:dyDescent="0.25">
      <c r="A57" s="122" t="s">
        <v>137</v>
      </c>
      <c r="B57" s="5">
        <f>SUMIF(A57,"Yes - £10 per month",D57)+SUMIF(A57,"No",E57)</f>
        <v>0</v>
      </c>
      <c r="C57" s="119"/>
      <c r="D57" s="120">
        <v>10</v>
      </c>
      <c r="E57" s="121">
        <v>0</v>
      </c>
    </row>
    <row r="58" spans="1:5" ht="16.5" customHeight="1" outlineLevel="1" x14ac:dyDescent="0.25">
      <c r="A58" s="7"/>
      <c r="B58" s="4"/>
      <c r="C58" s="11"/>
      <c r="D58" s="48"/>
      <c r="E58" s="1"/>
    </row>
    <row r="59" spans="1:5" ht="16.5" customHeight="1" outlineLevel="1" x14ac:dyDescent="0.25">
      <c r="A59" s="41" t="s">
        <v>139</v>
      </c>
      <c r="B59" s="13"/>
      <c r="C59" s="14"/>
      <c r="D59" s="14"/>
      <c r="E59" s="12"/>
    </row>
    <row r="60" spans="1:5" ht="16.5" customHeight="1" outlineLevel="1" x14ac:dyDescent="0.25">
      <c r="A60" s="123" t="s">
        <v>140</v>
      </c>
      <c r="B60" s="5">
        <f>SUMIF(A60,"Yes - £20 per month",D60)+SUMIF(A60,"No",E60)</f>
        <v>0</v>
      </c>
      <c r="C60" s="119"/>
      <c r="D60" s="120">
        <v>20</v>
      </c>
      <c r="E60" s="121">
        <v>0</v>
      </c>
    </row>
    <row r="61" spans="1:5" ht="16.5" customHeight="1" outlineLevel="1" x14ac:dyDescent="0.25">
      <c r="A61" s="7"/>
      <c r="B61" s="4"/>
      <c r="C61" s="11"/>
      <c r="D61" s="48"/>
      <c r="E61" s="1"/>
    </row>
    <row r="62" spans="1:5" ht="16.5" customHeight="1" outlineLevel="1" x14ac:dyDescent="0.25">
      <c r="A62" s="7"/>
      <c r="B62" s="94" t="s">
        <v>156</v>
      </c>
      <c r="C62" s="144" t="s">
        <v>10</v>
      </c>
      <c r="D62" s="144"/>
      <c r="E62" s="5">
        <f>SUMIF(C62,"Annually",B57)*12+SUMIF(C62,"Monthly",B57)+SUMIF(C62,"Annually",B60)*12+SUMIF(C62,"Monthly",B60)</f>
        <v>0</v>
      </c>
    </row>
    <row r="63" spans="1:5" ht="16.5" customHeight="1" outlineLevel="1" x14ac:dyDescent="0.25">
      <c r="A63" s="7"/>
      <c r="B63" s="94"/>
      <c r="C63" s="124"/>
      <c r="D63" s="124"/>
      <c r="E63" s="5"/>
    </row>
    <row r="64" spans="1:5" ht="16.5" customHeight="1" outlineLevel="1" x14ac:dyDescent="0.25">
      <c r="A64" s="7"/>
      <c r="B64" s="94"/>
      <c r="C64" s="124"/>
      <c r="D64" s="124"/>
      <c r="E64" s="5"/>
    </row>
    <row r="65" spans="1:5" ht="16.5" customHeight="1" outlineLevel="1" x14ac:dyDescent="0.25">
      <c r="A65" s="98" t="s">
        <v>155</v>
      </c>
      <c r="B65" s="94"/>
      <c r="C65" s="124"/>
      <c r="D65" s="124"/>
      <c r="E65" s="5"/>
    </row>
    <row r="66" spans="1:5" x14ac:dyDescent="0.25">
      <c r="A66" s="23"/>
      <c r="B66" s="24"/>
      <c r="C66" s="25"/>
      <c r="D66" s="25"/>
      <c r="E66" s="25"/>
    </row>
    <row r="67" spans="1:5" x14ac:dyDescent="0.25">
      <c r="A67" s="19"/>
      <c r="B67" s="8"/>
    </row>
    <row r="68" spans="1:5" ht="23.25" customHeight="1" x14ac:dyDescent="0.25">
      <c r="A68" s="134" t="s">
        <v>40</v>
      </c>
      <c r="B68" s="134"/>
      <c r="C68" s="134"/>
      <c r="D68" s="134"/>
      <c r="E68" s="134"/>
    </row>
    <row r="69" spans="1:5" ht="32.25" customHeight="1" x14ac:dyDescent="0.25">
      <c r="A69" s="28" t="s">
        <v>41</v>
      </c>
      <c r="B69" s="140"/>
      <c r="C69" s="140"/>
      <c r="D69" s="140"/>
      <c r="E69" s="140"/>
    </row>
    <row r="70" spans="1:5" ht="84" customHeight="1" x14ac:dyDescent="0.25">
      <c r="A70" s="141" t="s">
        <v>157</v>
      </c>
      <c r="B70" s="141"/>
      <c r="C70" s="141"/>
      <c r="D70" s="141"/>
      <c r="E70" s="141"/>
    </row>
    <row r="71" spans="1:5" x14ac:dyDescent="0.25">
      <c r="A71" s="2"/>
      <c r="B71" s="2"/>
      <c r="C71" s="2"/>
      <c r="D71" s="2"/>
      <c r="E71" s="2"/>
    </row>
    <row r="72" spans="1:5" x14ac:dyDescent="0.25">
      <c r="A72" s="99" t="s">
        <v>42</v>
      </c>
      <c r="B72" s="100"/>
      <c r="C72" s="100"/>
      <c r="D72" s="100"/>
      <c r="E72" s="100"/>
    </row>
    <row r="73" spans="1:5" ht="53.25" customHeight="1" x14ac:dyDescent="0.25">
      <c r="A73" s="131"/>
      <c r="B73" s="131"/>
      <c r="C73" s="131"/>
      <c r="D73" s="131"/>
      <c r="E73" s="131"/>
    </row>
    <row r="74" spans="1:5" x14ac:dyDescent="0.25">
      <c r="A74" s="101" t="s">
        <v>43</v>
      </c>
      <c r="B74" s="100"/>
      <c r="C74" s="100"/>
      <c r="D74" s="100"/>
      <c r="E74" s="100"/>
    </row>
    <row r="75" spans="1:5" x14ac:dyDescent="0.25">
      <c r="A75" s="102" t="s">
        <v>120</v>
      </c>
      <c r="B75" s="132"/>
      <c r="C75" s="132"/>
      <c r="D75" s="132"/>
      <c r="E75" s="132"/>
    </row>
    <row r="76" spans="1:5" x14ac:dyDescent="0.25">
      <c r="A76" s="102" t="s">
        <v>121</v>
      </c>
      <c r="B76" s="132"/>
      <c r="C76" s="132"/>
      <c r="D76" s="132"/>
      <c r="E76" s="132"/>
    </row>
    <row r="77" spans="1:5" x14ac:dyDescent="0.25">
      <c r="A77" s="102" t="s">
        <v>122</v>
      </c>
      <c r="B77" s="132"/>
      <c r="C77" s="132"/>
      <c r="D77" s="132"/>
      <c r="E77" s="132"/>
    </row>
    <row r="78" spans="1:5" x14ac:dyDescent="0.25">
      <c r="A78" s="1"/>
      <c r="B78" s="2"/>
      <c r="C78" s="2"/>
      <c r="D78" s="2"/>
      <c r="E78" s="2"/>
    </row>
  </sheetData>
  <sheetProtection algorithmName="SHA-512" hashValue="EkfWYLSRgCMOaDVYcJTuzcahrcjMBcfKtgYpxzMA/VINhtyLEcz6yP/zQXOx+4DnsM/xF1V1uUB1MXpDe7YVMQ==" saltValue="/BlxQLRMCRLGWIzIVfhMAg==" spinCount="100000" sheet="1" objects="1" scenarios="1"/>
  <protectedRanges>
    <protectedRange sqref="C3" name="Range2_1" securityDescriptor="O:WDG:WDD:(A;;CC;;;LG)"/>
    <protectedRange sqref="B3" name="Range2_1_1" securityDescriptor="O:WDG:WDD:(A;;CC;;;LG)"/>
    <protectedRange sqref="B3" name="Range1_1"/>
  </protectedRanges>
  <mergeCells count="14">
    <mergeCell ref="A73:E73"/>
    <mergeCell ref="B75:E75"/>
    <mergeCell ref="B76:E76"/>
    <mergeCell ref="B77:E77"/>
    <mergeCell ref="A1:B1"/>
    <mergeCell ref="A68:E68"/>
    <mergeCell ref="D4:E4"/>
    <mergeCell ref="A2:C2"/>
    <mergeCell ref="A23:B23"/>
    <mergeCell ref="B69:E69"/>
    <mergeCell ref="A70:E70"/>
    <mergeCell ref="C33:D33"/>
    <mergeCell ref="A24:B25"/>
    <mergeCell ref="C62:D62"/>
  </mergeCells>
  <conditionalFormatting sqref="E44">
    <cfRule type="containsText" dxfId="1" priority="11" operator="containsText" text="Core Artwork Templates">
      <formula>NOT(ISERROR(SEARCH("Core Artwork Templates",E44)))</formula>
    </cfRule>
    <cfRule type="expression" dxfId="0" priority="12">
      <formula>IF(D44,"Core Artwork Templates")</formula>
    </cfRule>
  </conditionalFormatting>
  <conditionalFormatting sqref="D43 D57:D58 D60:D61">
    <cfRule type="expression" priority="10">
      <formula>A43=$A$43</formula>
    </cfRule>
  </conditionalFormatting>
  <dataValidations count="1">
    <dataValidation allowBlank="1" showInputMessage="1" sqref="B46:B47 B58 B61" xr:uid="{99515421-DE09-4AE0-9DE8-29CC0DD9A38D}"/>
  </dataValidations>
  <hyperlinks>
    <hyperlink ref="D44" r:id="rId1" tooltip="https://www.goodbox.com/gbx-podium-templates/" xr:uid="{5186C8D7-D8EF-477B-9119-30C12F81F028}"/>
    <hyperlink ref="D45" r:id="rId2" tooltip="https://www.goodbox.com/diy-artwork-guidelines/" xr:uid="{DE5E28B8-7CFA-4240-BFC4-4F868DF05427}"/>
    <hyperlink ref="D43" r:id="rId3" xr:uid="{1CD60DA5-E432-4229-A42E-5AF02911FD51}"/>
    <hyperlink ref="E13" r:id="rId4" display="sales@goodbox.com " xr:uid="{FA1457D7-A6CB-4B7C-A74A-080B71DA6410}"/>
    <hyperlink ref="E12" r:id="rId5" display="http://www.goodbox.com/" xr:uid="{C88F1667-E3DF-4657-AD35-EA54C10D8391}"/>
    <hyperlink ref="D20" r:id="rId6" xr:uid="{35B5C1B1-5032-40D7-B833-8B7728A9B16F}"/>
  </hyperlinks>
  <pageMargins left="0" right="0" top="0" bottom="0" header="0" footer="0"/>
  <pageSetup paperSize="9" scale="57" orientation="portrait" horizontalDpi="300" verticalDpi="300" r:id="rId7"/>
  <drawing r:id="rId8"/>
  <extLst>
    <ext xmlns:x14="http://schemas.microsoft.com/office/spreadsheetml/2009/9/main" uri="{CCE6A557-97BC-4b89-ADB6-D9C93CAAB3DF}">
      <x14:dataValidations xmlns:xm="http://schemas.microsoft.com/office/excel/2006/main" count="8">
        <x14:dataValidation type="list" allowBlank="1" showInputMessage="1" showErrorMessage="1" xr:uid="{5A0EE69A-B95B-4D57-9D4F-373A19A5004C}">
          <x14:formula1>
            <xm:f>Pricing!$A$13:$A$18</xm:f>
          </x14:formula1>
          <xm:sqref>A36:A39</xm:sqref>
        </x14:dataValidation>
        <x14:dataValidation type="list" allowBlank="1" showInputMessage="1" showErrorMessage="1" xr:uid="{9E88F76F-63E7-43DA-97C8-435D03A6F17F}">
          <x14:formula1>
            <xm:f>Pricing!$A$73:$A$75</xm:f>
          </x14:formula1>
          <xm:sqref>A57</xm:sqref>
        </x14:dataValidation>
        <x14:dataValidation type="list" allowBlank="1" showInputMessage="1" showErrorMessage="1" xr:uid="{3CB9350F-0F00-4549-962B-C675A5B1735C}">
          <x14:formula1>
            <xm:f>Pricing!$A$68:$A$70</xm:f>
          </x14:formula1>
          <xm:sqref>C33:D33</xm:sqref>
        </x14:dataValidation>
        <x14:dataValidation type="list" allowBlank="1" showInputMessage="1" showErrorMessage="1" xr:uid="{0C843325-435C-4C32-BE80-AD45CA113DDC}">
          <x14:formula1>
            <xm:f>Pricing!$A$3:$A$11</xm:f>
          </x14:formula1>
          <xm:sqref>A27:A30</xm:sqref>
        </x14:dataValidation>
        <x14:dataValidation type="list" allowBlank="1" showInputMessage="1" showErrorMessage="1" xr:uid="{0373BFAE-DC1E-44D8-BC08-A653072E7B2B}">
          <x14:formula1>
            <xm:f>Pricing!$A$20:$A$30</xm:f>
          </x14:formula1>
          <xm:sqref>A43:A45</xm:sqref>
        </x14:dataValidation>
        <x14:dataValidation type="list" allowBlank="1" showInputMessage="1" showErrorMessage="1" xr:uid="{615E245B-5EF5-4204-9034-B43971CE6821}">
          <x14:formula1>
            <xm:f>Pricing!$A$77:$A$79</xm:f>
          </x14:formula1>
          <xm:sqref>A60</xm:sqref>
        </x14:dataValidation>
        <x14:dataValidation type="list" allowBlank="1" showInputMessage="1" showErrorMessage="1" xr:uid="{8ADBBE69-AB62-48B8-8EA8-7C4ECFA3F6FC}">
          <x14:formula1>
            <xm:f>Pricing!$A$68:$A$71</xm:f>
          </x14:formula1>
          <xm:sqref>C62:D65</xm:sqref>
        </x14:dataValidation>
        <x14:dataValidation type="list" allowBlank="1" showInputMessage="1" showErrorMessage="1" xr:uid="{BC3A30EC-8987-402A-B5D6-4851262EEE70}">
          <x14:formula1>
            <xm:f>Pricing!$A$60:$A$62</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00471-62AC-48DE-BE3B-F7B7C98CC960}">
  <dimension ref="A1:E83"/>
  <sheetViews>
    <sheetView workbookViewId="0">
      <selection activeCell="B31" sqref="B31"/>
    </sheetView>
  </sheetViews>
  <sheetFormatPr defaultRowHeight="15" x14ac:dyDescent="0.25"/>
  <cols>
    <col min="1" max="1" width="63.7109375" bestFit="1" customWidth="1"/>
    <col min="2" max="2" width="32.140625" customWidth="1"/>
    <col min="3" max="3" width="24.7109375" customWidth="1"/>
    <col min="4" max="4" width="25.85546875" customWidth="1"/>
    <col min="5" max="7" width="19.28515625" customWidth="1"/>
  </cols>
  <sheetData>
    <row r="1" spans="1:5" ht="32.25" thickBot="1" x14ac:dyDescent="0.3">
      <c r="A1" s="53" t="s">
        <v>45</v>
      </c>
      <c r="B1" s="53" t="s">
        <v>60</v>
      </c>
      <c r="C1" s="54" t="s">
        <v>46</v>
      </c>
      <c r="D1" s="55" t="s">
        <v>61</v>
      </c>
    </row>
    <row r="2" spans="1:5" x14ac:dyDescent="0.25">
      <c r="A2" s="56" t="s">
        <v>28</v>
      </c>
      <c r="B2" s="57"/>
      <c r="C2" s="58"/>
      <c r="D2" s="59"/>
    </row>
    <row r="3" spans="1:5" x14ac:dyDescent="0.25">
      <c r="A3" s="43" t="s">
        <v>63</v>
      </c>
      <c r="B3" s="44">
        <v>0</v>
      </c>
      <c r="C3" s="45">
        <v>0</v>
      </c>
      <c r="D3" s="46">
        <v>0</v>
      </c>
    </row>
    <row r="4" spans="1:5" x14ac:dyDescent="0.25">
      <c r="A4" s="103" t="s">
        <v>49</v>
      </c>
      <c r="B4" s="104">
        <v>125</v>
      </c>
      <c r="C4" s="105">
        <v>10</v>
      </c>
      <c r="D4" s="46">
        <v>15</v>
      </c>
    </row>
    <row r="5" spans="1:5" x14ac:dyDescent="0.25">
      <c r="A5" s="103" t="s">
        <v>133</v>
      </c>
      <c r="B5" s="104">
        <v>215</v>
      </c>
      <c r="C5" s="105">
        <v>10</v>
      </c>
      <c r="D5" s="46"/>
    </row>
    <row r="6" spans="1:5" x14ac:dyDescent="0.25">
      <c r="A6" s="103" t="s">
        <v>51</v>
      </c>
      <c r="B6" s="104">
        <v>345</v>
      </c>
      <c r="C6" s="105">
        <v>15</v>
      </c>
      <c r="D6" s="46">
        <v>15</v>
      </c>
      <c r="E6" t="s">
        <v>131</v>
      </c>
    </row>
    <row r="7" spans="1:5" x14ac:dyDescent="0.25">
      <c r="A7" s="106" t="s">
        <v>124</v>
      </c>
      <c r="B7" s="107">
        <v>945</v>
      </c>
      <c r="C7" s="105">
        <v>15</v>
      </c>
      <c r="D7" s="46">
        <v>45</v>
      </c>
    </row>
    <row r="8" spans="1:5" x14ac:dyDescent="0.25">
      <c r="A8" s="108" t="s">
        <v>125</v>
      </c>
      <c r="B8" s="109">
        <v>1200</v>
      </c>
      <c r="C8" s="105">
        <v>15</v>
      </c>
      <c r="D8" s="46">
        <v>45</v>
      </c>
    </row>
    <row r="9" spans="1:5" x14ac:dyDescent="0.25">
      <c r="A9" s="108" t="s">
        <v>126</v>
      </c>
      <c r="B9" s="109">
        <v>1200</v>
      </c>
      <c r="C9" s="105">
        <v>15</v>
      </c>
      <c r="D9" s="46">
        <v>55</v>
      </c>
    </row>
    <row r="10" spans="1:5" x14ac:dyDescent="0.25">
      <c r="A10" s="108" t="s">
        <v>127</v>
      </c>
      <c r="B10" s="109">
        <v>1450</v>
      </c>
      <c r="C10" s="105">
        <v>15</v>
      </c>
      <c r="D10" s="46">
        <v>55</v>
      </c>
    </row>
    <row r="11" spans="1:5" ht="15.75" thickBot="1" x14ac:dyDescent="0.3">
      <c r="A11" s="103" t="s">
        <v>52</v>
      </c>
      <c r="B11" s="104">
        <v>345</v>
      </c>
      <c r="C11" s="105">
        <v>15</v>
      </c>
      <c r="D11" s="46">
        <v>15</v>
      </c>
    </row>
    <row r="12" spans="1:5" ht="31.5" x14ac:dyDescent="0.25">
      <c r="A12" s="56" t="s">
        <v>36</v>
      </c>
      <c r="B12" s="53" t="s">
        <v>68</v>
      </c>
      <c r="C12" s="54"/>
      <c r="D12" s="55" t="s">
        <v>61</v>
      </c>
    </row>
    <row r="13" spans="1:5" x14ac:dyDescent="0.25">
      <c r="A13" s="43" t="s">
        <v>37</v>
      </c>
      <c r="B13" s="44">
        <v>0</v>
      </c>
      <c r="C13" s="45">
        <v>0</v>
      </c>
      <c r="D13" s="46">
        <v>0</v>
      </c>
    </row>
    <row r="14" spans="1:5" x14ac:dyDescent="0.25">
      <c r="A14" s="108" t="s">
        <v>134</v>
      </c>
      <c r="B14" s="109">
        <v>90</v>
      </c>
      <c r="C14" s="45"/>
      <c r="D14" s="110">
        <v>10</v>
      </c>
    </row>
    <row r="15" spans="1:5" x14ac:dyDescent="0.25">
      <c r="A15" s="108" t="s">
        <v>128</v>
      </c>
      <c r="B15" s="109">
        <v>15</v>
      </c>
      <c r="C15" s="45"/>
      <c r="D15" s="110">
        <v>10</v>
      </c>
    </row>
    <row r="16" spans="1:5" x14ac:dyDescent="0.25">
      <c r="A16" s="108" t="s">
        <v>135</v>
      </c>
      <c r="B16" s="109">
        <v>15</v>
      </c>
      <c r="C16" s="45"/>
      <c r="D16" s="110">
        <v>10</v>
      </c>
    </row>
    <row r="17" spans="1:4" x14ac:dyDescent="0.25">
      <c r="A17" s="108" t="s">
        <v>129</v>
      </c>
      <c r="B17" s="109">
        <v>30</v>
      </c>
      <c r="C17" s="45"/>
      <c r="D17" s="110">
        <v>10</v>
      </c>
    </row>
    <row r="18" spans="1:4" ht="15.75" thickBot="1" x14ac:dyDescent="0.3">
      <c r="A18" s="108" t="s">
        <v>159</v>
      </c>
      <c r="B18" s="109">
        <v>30</v>
      </c>
      <c r="C18" s="45"/>
      <c r="D18" s="110"/>
    </row>
    <row r="19" spans="1:4" ht="15.75" x14ac:dyDescent="0.25">
      <c r="A19" s="56" t="s">
        <v>69</v>
      </c>
      <c r="B19" s="57"/>
      <c r="C19" s="58"/>
      <c r="D19" s="55"/>
    </row>
    <row r="20" spans="1:4" ht="15.75" x14ac:dyDescent="0.25">
      <c r="A20" s="113" t="s">
        <v>132</v>
      </c>
      <c r="B20" s="114">
        <v>0</v>
      </c>
      <c r="C20" s="115"/>
      <c r="D20" s="116"/>
    </row>
    <row r="21" spans="1:4" x14ac:dyDescent="0.25">
      <c r="A21" s="111" t="s">
        <v>146</v>
      </c>
      <c r="B21" s="112">
        <v>50</v>
      </c>
      <c r="C21" s="45"/>
      <c r="D21" s="46"/>
    </row>
    <row r="22" spans="1:4" x14ac:dyDescent="0.25">
      <c r="A22" s="111" t="s">
        <v>147</v>
      </c>
      <c r="B22" s="112">
        <v>70</v>
      </c>
      <c r="C22" s="45"/>
      <c r="D22" s="46"/>
    </row>
    <row r="23" spans="1:4" x14ac:dyDescent="0.25">
      <c r="A23" s="111" t="s">
        <v>148</v>
      </c>
      <c r="B23" s="112">
        <v>150</v>
      </c>
      <c r="C23" s="45"/>
      <c r="D23" s="46"/>
    </row>
    <row r="24" spans="1:4" x14ac:dyDescent="0.25">
      <c r="A24" s="111" t="s">
        <v>130</v>
      </c>
      <c r="B24" s="112">
        <v>0</v>
      </c>
      <c r="C24" s="45"/>
      <c r="D24" s="46"/>
    </row>
    <row r="25" spans="1:4" x14ac:dyDescent="0.25">
      <c r="A25" s="145" t="s">
        <v>160</v>
      </c>
      <c r="B25" s="146">
        <v>0</v>
      </c>
      <c r="C25" s="45"/>
      <c r="D25" s="46"/>
    </row>
    <row r="26" spans="1:4" x14ac:dyDescent="0.25">
      <c r="A26" s="111" t="s">
        <v>149</v>
      </c>
      <c r="B26" s="112">
        <v>75</v>
      </c>
      <c r="C26" s="45"/>
      <c r="D26" s="46"/>
    </row>
    <row r="27" spans="1:4" x14ac:dyDescent="0.25">
      <c r="A27" s="111" t="s">
        <v>150</v>
      </c>
      <c r="B27" s="112">
        <v>90</v>
      </c>
      <c r="C27" s="45"/>
      <c r="D27" s="46"/>
    </row>
    <row r="28" spans="1:4" x14ac:dyDescent="0.25">
      <c r="A28" s="111" t="s">
        <v>151</v>
      </c>
      <c r="B28" s="112">
        <v>175</v>
      </c>
      <c r="C28" s="45"/>
      <c r="D28" s="46"/>
    </row>
    <row r="29" spans="1:4" x14ac:dyDescent="0.25">
      <c r="A29" s="111" t="s">
        <v>152</v>
      </c>
      <c r="B29" s="112">
        <v>0</v>
      </c>
      <c r="C29" s="45"/>
      <c r="D29" s="46"/>
    </row>
    <row r="30" spans="1:4" ht="15.75" thickBot="1" x14ac:dyDescent="0.3">
      <c r="A30" s="145" t="s">
        <v>161</v>
      </c>
      <c r="B30" s="146">
        <v>0</v>
      </c>
      <c r="C30" s="45"/>
      <c r="D30" s="46"/>
    </row>
    <row r="31" spans="1:4" ht="31.5" x14ac:dyDescent="0.25">
      <c r="A31" s="56" t="s">
        <v>70</v>
      </c>
      <c r="B31" s="57" t="s">
        <v>71</v>
      </c>
      <c r="C31" s="58"/>
      <c r="D31" s="55" t="s">
        <v>61</v>
      </c>
    </row>
    <row r="32" spans="1:4" x14ac:dyDescent="0.25">
      <c r="A32" s="103" t="s">
        <v>72</v>
      </c>
      <c r="B32" s="104">
        <v>47.5</v>
      </c>
      <c r="C32" s="45">
        <v>0</v>
      </c>
      <c r="D32" s="46">
        <v>15</v>
      </c>
    </row>
    <row r="33" spans="1:4" ht="15.75" thickBot="1" x14ac:dyDescent="0.3">
      <c r="A33" s="43"/>
      <c r="B33" s="44"/>
      <c r="C33" s="45"/>
      <c r="D33" s="46"/>
    </row>
    <row r="34" spans="1:4" ht="31.5" x14ac:dyDescent="0.25">
      <c r="A34" s="56" t="s">
        <v>73</v>
      </c>
      <c r="B34" s="57" t="s">
        <v>74</v>
      </c>
      <c r="C34" s="58" t="s">
        <v>75</v>
      </c>
      <c r="D34" s="55" t="s">
        <v>61</v>
      </c>
    </row>
    <row r="35" spans="1:4" x14ac:dyDescent="0.25">
      <c r="A35" s="43" t="s">
        <v>76</v>
      </c>
      <c r="B35" s="44">
        <v>0</v>
      </c>
      <c r="C35" s="43" t="s">
        <v>62</v>
      </c>
      <c r="D35" s="46">
        <v>0</v>
      </c>
    </row>
    <row r="36" spans="1:4" x14ac:dyDescent="0.25">
      <c r="A36" s="103" t="s">
        <v>77</v>
      </c>
      <c r="B36" s="104">
        <v>20</v>
      </c>
      <c r="C36" s="43" t="s">
        <v>78</v>
      </c>
      <c r="D36" s="46">
        <v>15</v>
      </c>
    </row>
    <row r="37" spans="1:4" x14ac:dyDescent="0.25">
      <c r="A37" s="103" t="s">
        <v>79</v>
      </c>
      <c r="B37" s="104">
        <v>12.5</v>
      </c>
      <c r="C37" s="43" t="s">
        <v>80</v>
      </c>
      <c r="D37" s="46">
        <v>15</v>
      </c>
    </row>
    <row r="38" spans="1:4" x14ac:dyDescent="0.25">
      <c r="A38" s="103" t="s">
        <v>81</v>
      </c>
      <c r="B38" s="104">
        <v>10</v>
      </c>
      <c r="C38" s="43" t="s">
        <v>82</v>
      </c>
      <c r="D38" s="46">
        <v>15</v>
      </c>
    </row>
    <row r="39" spans="1:4" x14ac:dyDescent="0.25">
      <c r="A39" s="103" t="s">
        <v>83</v>
      </c>
      <c r="B39" s="104">
        <v>8</v>
      </c>
      <c r="C39" s="43" t="s">
        <v>84</v>
      </c>
      <c r="D39" s="46">
        <v>15</v>
      </c>
    </row>
    <row r="40" spans="1:4" x14ac:dyDescent="0.25">
      <c r="A40" s="103" t="s">
        <v>85</v>
      </c>
      <c r="B40" s="104">
        <v>55</v>
      </c>
      <c r="C40" s="43" t="s">
        <v>78</v>
      </c>
      <c r="D40" s="46">
        <v>15</v>
      </c>
    </row>
    <row r="41" spans="1:4" x14ac:dyDescent="0.25">
      <c r="A41" s="103" t="s">
        <v>86</v>
      </c>
      <c r="B41" s="104">
        <v>40</v>
      </c>
      <c r="C41" s="43" t="s">
        <v>80</v>
      </c>
      <c r="D41" s="46">
        <v>15</v>
      </c>
    </row>
    <row r="42" spans="1:4" x14ac:dyDescent="0.25">
      <c r="A42" s="103" t="s">
        <v>87</v>
      </c>
      <c r="B42" s="104">
        <v>30</v>
      </c>
      <c r="C42" s="43" t="s">
        <v>82</v>
      </c>
      <c r="D42" s="46">
        <v>15</v>
      </c>
    </row>
    <row r="43" spans="1:4" x14ac:dyDescent="0.25">
      <c r="A43" s="103" t="s">
        <v>88</v>
      </c>
      <c r="B43" s="104">
        <v>25</v>
      </c>
      <c r="C43" s="43" t="s">
        <v>84</v>
      </c>
      <c r="D43" s="46">
        <v>15</v>
      </c>
    </row>
    <row r="44" spans="1:4" x14ac:dyDescent="0.25">
      <c r="A44" s="103" t="s">
        <v>89</v>
      </c>
      <c r="B44" s="104">
        <v>55</v>
      </c>
      <c r="C44" s="43" t="s">
        <v>78</v>
      </c>
      <c r="D44" s="46">
        <v>15</v>
      </c>
    </row>
    <row r="45" spans="1:4" x14ac:dyDescent="0.25">
      <c r="A45" s="103" t="s">
        <v>90</v>
      </c>
      <c r="B45" s="104">
        <v>40</v>
      </c>
      <c r="C45" s="43" t="s">
        <v>80</v>
      </c>
      <c r="D45" s="46">
        <v>15</v>
      </c>
    </row>
    <row r="46" spans="1:4" x14ac:dyDescent="0.25">
      <c r="A46" s="103" t="s">
        <v>91</v>
      </c>
      <c r="B46" s="104">
        <v>30</v>
      </c>
      <c r="C46" s="43" t="s">
        <v>82</v>
      </c>
      <c r="D46" s="46">
        <v>15</v>
      </c>
    </row>
    <row r="47" spans="1:4" ht="15.75" thickBot="1" x14ac:dyDescent="0.3">
      <c r="A47" s="103" t="s">
        <v>92</v>
      </c>
      <c r="B47" s="104">
        <v>25</v>
      </c>
      <c r="C47" s="43" t="s">
        <v>84</v>
      </c>
      <c r="D47" s="46">
        <v>15</v>
      </c>
    </row>
    <row r="48" spans="1:4" ht="30" x14ac:dyDescent="0.25">
      <c r="A48" s="56" t="s">
        <v>93</v>
      </c>
      <c r="B48" s="57" t="s">
        <v>94</v>
      </c>
      <c r="C48" s="58" t="s">
        <v>95</v>
      </c>
      <c r="D48" s="59" t="s">
        <v>46</v>
      </c>
    </row>
    <row r="49" spans="1:4" x14ac:dyDescent="0.25">
      <c r="A49" s="60" t="s">
        <v>49</v>
      </c>
      <c r="B49" s="61">
        <v>125</v>
      </c>
      <c r="C49" s="62">
        <v>112.5</v>
      </c>
      <c r="D49" s="63">
        <v>8</v>
      </c>
    </row>
    <row r="50" spans="1:4" x14ac:dyDescent="0.25">
      <c r="A50" s="60" t="s">
        <v>51</v>
      </c>
      <c r="B50" s="61">
        <v>345</v>
      </c>
      <c r="C50" s="62">
        <v>310.5</v>
      </c>
      <c r="D50" s="63">
        <v>10</v>
      </c>
    </row>
    <row r="51" spans="1:4" x14ac:dyDescent="0.25">
      <c r="A51" s="60" t="s">
        <v>96</v>
      </c>
      <c r="B51" s="61">
        <v>215</v>
      </c>
      <c r="C51" s="62">
        <v>193.5</v>
      </c>
      <c r="D51" s="63">
        <v>8</v>
      </c>
    </row>
    <row r="52" spans="1:4" x14ac:dyDescent="0.25">
      <c r="A52" s="47" t="s">
        <v>97</v>
      </c>
      <c r="B52" s="61">
        <v>345</v>
      </c>
      <c r="C52" s="62">
        <v>310.5</v>
      </c>
      <c r="D52" s="63">
        <v>10</v>
      </c>
    </row>
    <row r="53" spans="1:4" x14ac:dyDescent="0.25">
      <c r="A53" s="47" t="s">
        <v>98</v>
      </c>
      <c r="B53" s="61">
        <v>345</v>
      </c>
      <c r="C53" s="62">
        <v>310.5</v>
      </c>
      <c r="D53" s="63">
        <v>10</v>
      </c>
    </row>
    <row r="54" spans="1:4" x14ac:dyDescent="0.25">
      <c r="A54" s="47" t="s">
        <v>99</v>
      </c>
      <c r="B54" s="61">
        <v>345</v>
      </c>
      <c r="C54" s="62">
        <v>310.5</v>
      </c>
      <c r="D54" s="63">
        <v>10</v>
      </c>
    </row>
    <row r="55" spans="1:4" x14ac:dyDescent="0.25">
      <c r="A55" s="64" t="s">
        <v>64</v>
      </c>
      <c r="B55" s="61">
        <v>945</v>
      </c>
      <c r="C55" s="62">
        <v>850.5</v>
      </c>
      <c r="D55" s="63">
        <v>10</v>
      </c>
    </row>
    <row r="56" spans="1:4" x14ac:dyDescent="0.25">
      <c r="A56" s="64" t="s">
        <v>65</v>
      </c>
      <c r="B56" s="61">
        <v>1200</v>
      </c>
      <c r="C56" s="62">
        <v>1080</v>
      </c>
      <c r="D56" s="63">
        <v>10</v>
      </c>
    </row>
    <row r="57" spans="1:4" x14ac:dyDescent="0.25">
      <c r="A57" s="64" t="s">
        <v>66</v>
      </c>
      <c r="B57" s="61">
        <v>1200</v>
      </c>
      <c r="C57" s="62">
        <v>1080</v>
      </c>
      <c r="D57" s="63">
        <v>10</v>
      </c>
    </row>
    <row r="58" spans="1:4" ht="15.75" thickBot="1" x14ac:dyDescent="0.3">
      <c r="A58" s="65" t="s">
        <v>67</v>
      </c>
      <c r="B58" s="66">
        <v>1450</v>
      </c>
      <c r="C58" s="67">
        <v>1305</v>
      </c>
      <c r="D58" s="68">
        <v>10</v>
      </c>
    </row>
    <row r="59" spans="1:4" x14ac:dyDescent="0.25">
      <c r="A59" s="56" t="s">
        <v>44</v>
      </c>
      <c r="B59" s="57"/>
      <c r="C59" s="58"/>
      <c r="D59" s="59"/>
    </row>
    <row r="60" spans="1:4" x14ac:dyDescent="0.25">
      <c r="A60" s="43" t="s">
        <v>10</v>
      </c>
      <c r="B60" s="44"/>
      <c r="C60" s="43"/>
      <c r="D60" s="46"/>
    </row>
    <row r="61" spans="1:4" x14ac:dyDescent="0.25">
      <c r="A61" s="43" t="s">
        <v>35</v>
      </c>
      <c r="B61" s="44"/>
      <c r="C61" s="43"/>
      <c r="D61" s="46"/>
    </row>
    <row r="62" spans="1:4" ht="15.75" thickBot="1" x14ac:dyDescent="0.3">
      <c r="A62" s="69" t="s">
        <v>47</v>
      </c>
      <c r="B62" s="44"/>
      <c r="C62" s="43"/>
      <c r="D62" s="46"/>
    </row>
    <row r="63" spans="1:4" x14ac:dyDescent="0.25">
      <c r="A63" s="56" t="s">
        <v>34</v>
      </c>
      <c r="B63" s="57"/>
      <c r="C63" s="58"/>
      <c r="D63" s="59"/>
    </row>
    <row r="64" spans="1:4" x14ac:dyDescent="0.25">
      <c r="A64" s="43" t="s">
        <v>10</v>
      </c>
      <c r="B64" s="44"/>
      <c r="C64" s="43"/>
      <c r="D64" s="46"/>
    </row>
    <row r="65" spans="1:4" x14ac:dyDescent="0.25">
      <c r="A65" s="43" t="s">
        <v>35</v>
      </c>
      <c r="B65" s="44"/>
      <c r="C65" s="43"/>
      <c r="D65" s="46"/>
    </row>
    <row r="66" spans="1:4" ht="15.75" thickBot="1" x14ac:dyDescent="0.3">
      <c r="A66" s="69" t="s">
        <v>47</v>
      </c>
      <c r="B66" s="44"/>
      <c r="C66" s="43"/>
      <c r="D66" s="46"/>
    </row>
    <row r="67" spans="1:4" x14ac:dyDescent="0.25">
      <c r="A67" s="56" t="s">
        <v>100</v>
      </c>
      <c r="B67" s="57"/>
      <c r="C67" s="58"/>
      <c r="D67" s="59"/>
    </row>
    <row r="68" spans="1:4" x14ac:dyDescent="0.25">
      <c r="A68" s="43" t="s">
        <v>10</v>
      </c>
      <c r="B68" s="44"/>
      <c r="C68" s="43"/>
      <c r="D68" s="46"/>
    </row>
    <row r="69" spans="1:4" x14ac:dyDescent="0.25">
      <c r="A69" s="70" t="s">
        <v>48</v>
      </c>
      <c r="B69" s="44"/>
      <c r="C69" s="43"/>
      <c r="D69" s="46"/>
    </row>
    <row r="70" spans="1:4" ht="15.75" thickBot="1" x14ac:dyDescent="0.3">
      <c r="A70" s="71" t="s">
        <v>50</v>
      </c>
      <c r="B70" s="72"/>
      <c r="C70" s="69"/>
      <c r="D70" s="73"/>
    </row>
    <row r="71" spans="1:4" ht="15.75" thickBot="1" x14ac:dyDescent="0.3">
      <c r="A71" s="70" t="s">
        <v>153</v>
      </c>
      <c r="B71" s="44"/>
      <c r="C71" s="117"/>
      <c r="D71" s="46"/>
    </row>
    <row r="72" spans="1:4" x14ac:dyDescent="0.25">
      <c r="A72" s="56" t="s">
        <v>136</v>
      </c>
      <c r="B72" s="57"/>
      <c r="C72" s="58"/>
      <c r="D72" s="59"/>
    </row>
    <row r="73" spans="1:4" x14ac:dyDescent="0.25">
      <c r="A73" s="43" t="s">
        <v>137</v>
      </c>
      <c r="B73" s="44"/>
      <c r="C73" s="43"/>
      <c r="D73" s="46"/>
    </row>
    <row r="74" spans="1:4" x14ac:dyDescent="0.25">
      <c r="A74" s="70" t="s">
        <v>138</v>
      </c>
      <c r="B74" s="44"/>
      <c r="C74" s="43"/>
      <c r="D74" s="46"/>
    </row>
    <row r="75" spans="1:4" ht="15.75" thickBot="1" x14ac:dyDescent="0.3">
      <c r="A75" s="71" t="s">
        <v>47</v>
      </c>
      <c r="B75" s="72"/>
      <c r="C75" s="69"/>
      <c r="D75" s="73"/>
    </row>
    <row r="76" spans="1:4" x14ac:dyDescent="0.25">
      <c r="A76" s="56" t="s">
        <v>139</v>
      </c>
      <c r="B76" s="57"/>
      <c r="C76" s="58"/>
      <c r="D76" s="59"/>
    </row>
    <row r="77" spans="1:4" x14ac:dyDescent="0.25">
      <c r="A77" s="43" t="s">
        <v>140</v>
      </c>
      <c r="B77" s="44"/>
      <c r="C77" s="43"/>
      <c r="D77" s="46"/>
    </row>
    <row r="78" spans="1:4" x14ac:dyDescent="0.25">
      <c r="A78" s="70" t="s">
        <v>141</v>
      </c>
      <c r="B78" s="44"/>
      <c r="C78" s="43"/>
      <c r="D78" s="46"/>
    </row>
    <row r="79" spans="1:4" ht="15.75" thickBot="1" x14ac:dyDescent="0.3">
      <c r="A79" s="71" t="s">
        <v>47</v>
      </c>
      <c r="B79" s="72"/>
      <c r="C79" s="69"/>
      <c r="D79" s="73"/>
    </row>
    <row r="80" spans="1:4" x14ac:dyDescent="0.25">
      <c r="A80" s="43" t="s">
        <v>142</v>
      </c>
      <c r="B80" s="44">
        <v>215</v>
      </c>
      <c r="C80" s="43">
        <v>10</v>
      </c>
      <c r="D80" s="59"/>
    </row>
    <row r="81" spans="1:4" x14ac:dyDescent="0.25">
      <c r="A81" s="43" t="s">
        <v>143</v>
      </c>
      <c r="B81" s="44">
        <v>155</v>
      </c>
      <c r="C81" s="43">
        <v>10</v>
      </c>
      <c r="D81" s="46"/>
    </row>
    <row r="82" spans="1:4" x14ac:dyDescent="0.25">
      <c r="A82" s="70"/>
      <c r="B82" s="44"/>
      <c r="C82" s="43"/>
      <c r="D82" s="46"/>
    </row>
    <row r="83" spans="1:4" ht="15.75" thickBot="1" x14ac:dyDescent="0.3">
      <c r="A83" s="71"/>
      <c r="B83" s="72"/>
      <c r="C83" s="69"/>
      <c r="D83" s="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8D51B183F6194E85E9AFAE655F6953" ma:contentTypeVersion="12" ma:contentTypeDescription="Create a new document." ma:contentTypeScope="" ma:versionID="7d166e1a3d7cd1a7dc76756d9cee3b18">
  <xsd:schema xmlns:xsd="http://www.w3.org/2001/XMLSchema" xmlns:xs="http://www.w3.org/2001/XMLSchema" xmlns:p="http://schemas.microsoft.com/office/2006/metadata/properties" xmlns:ns2="2a8648f2-4366-43a8-a182-3eff381f309f" xmlns:ns3="12acd510-56fa-42ba-b8a3-b62261f36a8f" targetNamespace="http://schemas.microsoft.com/office/2006/metadata/properties" ma:root="true" ma:fieldsID="45143685bffa0b81933fe3857ed90b72" ns2:_="" ns3:_="">
    <xsd:import namespace="2a8648f2-4366-43a8-a182-3eff381f309f"/>
    <xsd:import namespace="12acd510-56fa-42ba-b8a3-b62261f36a8f"/>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8648f2-4366-43a8-a182-3eff381f30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acd510-56fa-42ba-b8a3-b62261f36a8f"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4BA23C-CD4D-483E-9AD1-ABE167D51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8648f2-4366-43a8-a182-3eff381f309f"/>
    <ds:schemaRef ds:uri="12acd510-56fa-42ba-b8a3-b62261f36a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9C8640-C003-4BD3-AC50-C34DC8BD4EE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DE1995-FFA6-41C9-A86C-E5D652247B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GoodBox Order Form-Purchase</vt:lpstr>
      <vt:lpstr>Pricing</vt:lpstr>
      <vt:lpstr>'GoodBox Order Form-Purchase'!Print_Area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Maher</dc:creator>
  <cp:keywords/>
  <dc:description/>
  <cp:lastModifiedBy>Elaine Maher</cp:lastModifiedBy>
  <cp:revision/>
  <cp:lastPrinted>2021-04-15T12:08:14Z</cp:lastPrinted>
  <dcterms:created xsi:type="dcterms:W3CDTF">2019-08-28T14:44:31Z</dcterms:created>
  <dcterms:modified xsi:type="dcterms:W3CDTF">2021-04-20T09:42:52Z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0x0101009F8D51B183F6194E85E9AFAE655F6953</vt:lpwstr>
  </property>
</Properties>
</file>